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mfile\140企財課\92財政係\701　簿冊20-地方財政状況調査[決算統計]受付決裁作業+健全含各課+財政状況資料集(調)+決算状況カード\R06  簿冊20-地方財政状況調査[決算統計]R05分\【財政状況資料集】_113263_毛呂山町_2023\"/>
    </mc:Choice>
  </mc:AlternateContent>
  <xr:revisionPtr revIDLastSave="0" documentId="13_ncr:1_{D35C3253-B832-4300-A977-D5FB0FDA3B67}"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<sst xmlns="http://schemas.openxmlformats.org/spreadsheetml/2006/main" count="1107" uniqueCount="566">
  <si>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</si>
  <si>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</si>
  <si>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</si>
  <si>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</si>
  <si>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</si>
  <si>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</si>
  <si>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</si>
  <si>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</si>
  <si>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</si>
  <si>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</si>
  <si>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</si>
  <si>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</si>
  <si>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</si>
  <si>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</si>
  <si>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</si>
  <si>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</si>
  <si>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</si>
  <si>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</si>
  <si>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</si>
  <si>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</si>
  <si>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</si>
  <si>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</si>
  <si>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</si>
  <si>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</si>
  <si>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</si>
  <si>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</si>
  <si>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</si>
  <si>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</si>
  <si>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</si>
  <si>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</si>
  <si>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</si>
  <si>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</si>
  <si>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</si>
  <si>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</si>
  <si>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</si>
  <si>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</si>
  <si>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</si>
  <si>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</si>
  <si>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</si>
  <si>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</si>
  <si>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</si>
  <si>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</si>
  <si>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</si>
  <si>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</si>
  <si>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</si>
  <si>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</si>
  <si>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</si>
  <si>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</si>
  <si>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</si>
  <si>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</si>
  <si>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</si>
  <si>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</si>
  <si>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</si>
  <si>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</si>
  <si>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</si>
  <si>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</si>
  <si>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</si>
  <si>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</si>
  <si>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</si>
  <si>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</si>
  <si>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</si>
  <si>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</si>
  <si>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</si>
  <si>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</si>
  <si>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</si>
  <si>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</si>
  <si>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</si>
  <si>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</si>
  <si>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</si>
  <si>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</si>
  <si>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</si>
  <si>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</si>
  <si>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</si>
  <si>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</si>
  <si>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</si>
  <si>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</si>
  <si>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</si>
  <si>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</si>
  <si>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</si>
  <si>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</si>
  <si>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</si>
  <si>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</si>
  <si>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</si>
  <si>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</si>
  <si>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</si>
  <si>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</si>
  <si>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</si>
  <si>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</si>
  <si>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</si>
  <si>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</si>
  <si>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</si>
  <si>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</si>
  <si>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</si>
  <si>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</si>
  <si>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</si>
  <si>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</si>
  <si>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</si>
  <si>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</si>
  <si>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</si>
  <si>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</si>
  <si>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</si>
  <si>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</si>
  <si>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</si>
  <si>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</si>
  <si>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</si>
  <si>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</si>
  <si>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</si>
  <si>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</si>
  <si>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</si>
  <si>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</si>
  <si>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</si>
  <si>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</si>
  <si>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</si>
  <si>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</si>
  <si>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</si>
  <si>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</si>
  <si>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</si>
  <si>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</si>
  <si>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</si>
  <si>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</si>
  <si>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</si>
  <si>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</si>
  <si>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</si>
  <si>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</si>
  <si>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</si>
  <si>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</si>
  <si>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</si>
  <si>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</si>
  <si>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</si>
  <si>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</si>
  <si>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</si>
  <si>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</si>
  <si>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</si>
  <si>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</si>
  <si>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</si>
  <si>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</si>
  <si>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</si>
  <si>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</si>
  <si>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</si>
  <si>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</si>
  <si>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</si>
  <si>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</si>
  <si>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</si>
  <si>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</si>
  <si>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</si>
  <si>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</si>
  <si>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</si>
  <si>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</si>
  <si>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</si>
  <si>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</si>
  <si>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</si>
  <si>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</si>
  <si>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</si>
  <si>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</si>
  <si>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</si>
  <si>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</si>
  <si>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</si>
  <si>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</si>
  <si>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</si>
  <si>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</si>
  <si>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</si>
  <si>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</si>
  <si>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</si>
  <si>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</si>
  <si>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</si>
  <si>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</si>
  <si>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</si>
  <si>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</si>
  <si>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</si>
  <si>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</si>
  <si>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</si>
  <si>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</si>
  <si>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</si>
  <si>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</si>
  <si>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</si>
  <si>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</si>
  <si>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</si>
  <si>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</si>
  <si>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</si>
  <si>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</si>
  <si>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</si>
  <si>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</si>
  <si>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</si>
  <si>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</si>
  <si>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</si>
  <si>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</si>
  <si>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</si>
  <si>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</si>
  <si>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</si>
  <si>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</si>
  <si>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</si>
  <si>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</si>
  <si>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</si>
  <si>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</si>
  <si>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</si>
  <si>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</si>
  <si>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</si>
  <si>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</si>
  <si>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</si>
  <si>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</si>
  <si>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</si>
  <si>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</si>
  <si>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</si>
  <si>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埼玉県毛呂山町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</si>
  <si>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</si>
  <si>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</si>
  <si>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</si>
  <si>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</si>
  <si>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</si>
  <si>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</si>
  <si>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</si>
  <si>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</si>
  <si>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</si>
  <si>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</si>
  <si>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</si>
  <si>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</si>
  <si>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</si>
  <si>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</si>
  <si>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</si>
  <si>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</si>
  <si>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</si>
  <si>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</si>
  <si>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</si>
  <si>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</si>
  <si>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</si>
  <si>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</si>
  <si>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</si>
  <si>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</si>
  <si>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</si>
  <si>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</si>
  <si>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</si>
  <si>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</si>
  <si>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</si>
  <si>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</si>
  <si>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</si>
  <si>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</si>
  <si>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</si>
  <si>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</si>
  <si>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</si>
  <si>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</si>
  <si>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</si>
  <si>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</si>
  <si>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</si>
  <si>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</si>
  <si>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</si>
  <si>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</si>
  <si>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</si>
  <si>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</si>
  <si>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</si>
  <si>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</si>
  <si>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</si>
  <si>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</si>
  <si>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</si>
  <si>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</si>
  <si>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</si>
  <si>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</si>
  <si>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</si>
  <si>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</si>
  <si>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</si>
  <si>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</si>
  <si>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</si>
  <si>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</si>
  <si>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</si>
  <si>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</si>
  <si>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</si>
  <si>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</si>
  <si>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</si>
  <si>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</si>
  <si>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</si>
  <si>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</si>
  <si>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</si>
  <si>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</si>
  <si>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</si>
  <si>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</si>
  <si>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</si>
  <si>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</si>
  <si>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</si>
  <si>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</si>
  <si>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</si>
  <si>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</si>
  <si>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</si>
  <si>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</si>
  <si>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</si>
  <si>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</si>
  <si>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</si>
  <si>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</si>
  <si>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</si>
  <si>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</si>
  <si>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</si>
  <si>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</si>
  <si>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</si>
  <si>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</si>
  <si>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</si>
  <si>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</si>
  <si>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</si>
  <si>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</si>
  <si>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</si>
  <si>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</si>
  <si>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</si>
  <si>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</si>
  <si>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</si>
  <si>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</si>
  <si>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</si>
  <si>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</si>
  <si>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</si>
  <si>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</si>
  <si>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</si>
  <si>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</si>
  <si>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</si>
  <si>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</si>
  <si>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</si>
  <si>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</si>
  <si>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</si>
  <si>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</si>
  <si>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</si>
  <si>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</si>
  <si>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</si>
  <si>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</si>
  <si>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</si>
  <si>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</si>
  <si>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</si>
  <si>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</si>
  <si>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</si>
  <si>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</si>
  <si>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</si>
  <si>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</si>
  <si>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</si>
  <si>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</si>
  <si>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</si>
  <si>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</si>
  <si>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</si>
  <si>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</si>
  <si>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</si>
  <si>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</si>
  <si>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</si>
  <si>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</si>
  <si>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</si>
  <si>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</si>
  <si>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</si>
  <si>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</si>
  <si>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</si>
  <si>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</si>
  <si>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</si>
  <si>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</si>
  <si>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</si>
  <si>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</si>
  <si>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</si>
  <si>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</si>
  <si>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</si>
  <si>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</si>
  <si>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</si>
  <si>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</si>
  <si>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</si>
  <si>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</si>
  <si>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埼玉県毛呂山町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</si>
  <si>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</si>
  <si>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</si>
  <si>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</si>
  <si>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</si>
  <si>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</si>
  <si>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</si>
  <si>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</si>
  <si>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</si>
  <si>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</si>
  <si>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</si>
  <si>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</si>
  <si>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</si>
  <si>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</si>
  <si>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</si>
  <si>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</si>
  <si>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</si>
  <si>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</si>
  <si>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</si>
  <si>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</si>
  <si>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</si>
  <si>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</si>
  <si>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</si>
  <si>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</si>
  <si>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</si>
  <si>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</si>
  <si>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</si>
  <si>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</si>
  <si>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</si>
  <si>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</si>
  <si>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</si>
  <si>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</si>
  <si>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</si>
  <si>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</si>
  <si>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</si>
  <si>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</si>
  <si>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</si>
  <si>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</si>
  <si>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</si>
  <si>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</si>
  <si>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</si>
  <si>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</si>
  <si>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</si>
  <si>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</si>
  <si>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</si>
  <si>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</si>
  <si>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</si>
  <si>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</si>
  <si>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</si>
  <si>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</si>
  <si>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</si>
  <si>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</si>
  <si>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</si>
  <si>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</si>
  <si>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</si>
  <si>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</si>
  <si>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</si>
  <si>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</si>
  <si>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</si>
  <si>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</si>
  <si>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</si>
  <si>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</si>
  <si>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</si>
  <si>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</si>
  <si>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</si>
  <si>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</si>
  <si>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</si>
  <si>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</si>
  <si>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</si>
  <si>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</si>
  <si>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</si>
  <si>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</si>
  <si>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</si>
  <si>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</si>
  <si>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</si>
  <si>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</si>
  <si>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</si>
  <si>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</si>
  <si>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</si>
  <si>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</si>
  <si>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</si>
  <si>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</si>
  <si>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</si>
  <si>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</si>
  <si>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</si>
  <si>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</si>
  <si>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</si>
  <si>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</si>
  <si>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</si>
  <si>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</si>
  <si>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</si>
  <si>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</si>
  <si>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</si>
  <si>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</si>
  <si>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</si>
  <si>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</si>
  <si>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</si>
  <si>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</si>
  <si>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</si>
  <si>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</si>
  <si>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</si>
  <si>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</si>
  <si>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</si>
  <si>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</si>
  <si>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</si>
  <si>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</si>
  <si>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</si>
  <si>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</si>
  <si>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</si>
  <si>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</si>
  <si>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</si>
  <si>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</si>
  <si>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</si>
  <si>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</si>
  <si>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</si>
  <si>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</si>
  <si>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</si>
  <si>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</si>
  <si>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</si>
  <si>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</si>
  <si>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</si>
  <si>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</si>
  <si>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</si>
  <si>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</si>
  <si>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</si>
  <si>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</si>
  <si>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</si>
  <si>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</si>
  <si>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</si>
  <si>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</si>
  <si>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</si>
  <si>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</si>
  <si>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</si>
  <si>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</si>
  <si>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</si>
  <si>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</si>
  <si>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</si>
  <si>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</si>
  <si>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</si>
  <si>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</si>
  <si>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</si>
  <si>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</si>
  <si>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</si>
  <si>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</si>
  <si>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</si>
  <si>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</si>
  <si>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</si>
  <si>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</si>
  <si>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</si>
  <si>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</si>
  <si>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</si>
  <si>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</si>
  <si>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</si>
  <si>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</si>
  <si>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</si>
  <si>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</si>
  <si>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</si>
  <si>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</si>
  <si>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</si>
  <si>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</si>
  <si>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</si>
  <si>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</si>
  <si>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</si>
  <si>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</si>
  <si>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</si>
  <si>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</si>
  <si>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</si>
  <si>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</si>
  <si>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</si>
  <si>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</si>
  <si>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</si>
  <si>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</si>
  <si>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</si>
  <si>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</si>
  <si>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</si>
  <si>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</si>
  <si>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0.49</t>
  </si>
  <si>
    <t>水道事業特別会計</t>
  </si>
  <si>
    <t>一般会計</t>
  </si>
  <si>
    <t>介護保険特別会計</t>
  </si>
  <si>
    <t>国民健康保険特別会計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</si>
  <si>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</si>
  <si>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</si>
  <si>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</si>
  <si>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</si>
  <si>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</si>
  <si>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</si>
  <si>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</si>
  <si>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</si>
  <si>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</si>
  <si>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毛呂山・越生・鳩山公共下水道組合</t>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</si>
  <si>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</si>
  <si>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</si>
  <si>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</si>
  <si>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</si>
  <si>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</si>
  <si>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</si>
  <si>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一般会計</t>
    <rPh sb="0" eb="2">
      <t>イッパン</t>
    </rPh>
    <rPh sb="2" eb="4">
      <t>カイケイ</t>
    </rPh>
    <phoneticPr fontId="2"/>
  </si>
  <si>
    <t>特別会計</t>
    <rPh sb="0" eb="2">
      <t>トクベツ</t>
    </rPh>
    <rPh sb="2" eb="4">
      <t>カイケイ</t>
    </rPh>
    <phoneticPr fontId="2"/>
  </si>
  <si>
    <t>交通災害特別家計</t>
    <rPh sb="0" eb="2">
      <t>コウツウ</t>
    </rPh>
    <rPh sb="2" eb="4">
      <t>サイガイ</t>
    </rPh>
    <rPh sb="4" eb="6">
      <t>トクベツ</t>
    </rPh>
    <rPh sb="6" eb="8">
      <t>カケイ</t>
    </rPh>
    <phoneticPr fontId="2"/>
  </si>
  <si>
    <t>埼玉県後期高齢者医療広域連合</t>
    <phoneticPr fontId="2"/>
  </si>
  <si>
    <t>埼玉県市町村総合事務組合</t>
    <phoneticPr fontId="2"/>
  </si>
  <si>
    <t>彩の国さいたま人づくり広域連合</t>
    <phoneticPr fontId="2"/>
  </si>
  <si>
    <t>株式会社　もろやま創成舎</t>
    <rPh sb="0" eb="2">
      <t>カブシキ</t>
    </rPh>
    <rPh sb="2" eb="4">
      <t>カイシャ</t>
    </rPh>
    <rPh sb="9" eb="10">
      <t>ソウ</t>
    </rPh>
    <rPh sb="11" eb="12">
      <t>シャ</t>
    </rPh>
    <phoneticPr fontId="2"/>
  </si>
  <si>
    <t>-</t>
    <phoneticPr fontId="2"/>
  </si>
  <si>
    <t>-</t>
    <phoneticPr fontId="2"/>
  </si>
  <si>
    <t>福祉基金</t>
    <rPh sb="0" eb="2">
      <t>フクシ</t>
    </rPh>
    <rPh sb="2" eb="4">
      <t>キキン</t>
    </rPh>
    <phoneticPr fontId="5"/>
  </si>
  <si>
    <t>公共施設整備基金</t>
    <rPh sb="0" eb="2">
      <t>コウキョウ</t>
    </rPh>
    <rPh sb="2" eb="4">
      <t>シセツ</t>
    </rPh>
    <rPh sb="4" eb="6">
      <t>セイビ</t>
    </rPh>
    <rPh sb="6" eb="8">
      <t>キキン</t>
    </rPh>
    <phoneticPr fontId="2"/>
  </si>
  <si>
    <t>ふるさと納税基金</t>
    <rPh sb="4" eb="6">
      <t>ノウゼイ</t>
    </rPh>
    <rPh sb="6" eb="8">
      <t>キキン</t>
    </rPh>
    <phoneticPr fontId="2"/>
  </si>
  <si>
    <t>子ども・子育てゆめ基金</t>
    <rPh sb="0" eb="1">
      <t>コ</t>
    </rPh>
    <rPh sb="4" eb="6">
      <t>コソダ</t>
    </rPh>
    <rPh sb="9" eb="11">
      <t>キキン</t>
    </rPh>
    <phoneticPr fontId="2"/>
  </si>
  <si>
    <t>小中一貫校施設整備基金</t>
    <rPh sb="0" eb="2">
      <t>ショウチュウ</t>
    </rPh>
    <rPh sb="2" eb="4">
      <t>イッカン</t>
    </rPh>
    <rPh sb="4" eb="5">
      <t>コウ</t>
    </rPh>
    <rPh sb="5" eb="7">
      <t>シセツ</t>
    </rPh>
    <rPh sb="7" eb="9">
      <t>セイビ</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</si>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</sst>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69A7-4B7E-BB6C-269BC1BD88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12786</c:v>
                </c:pt>
                <c:pt idx="1">
                  <c:v>9967</c:v>
                </c:pt>
                <c:pt idx="2">
                  <c:v>6544</c:v>
                </c:pt>
                <c:pt idx="3">
                  <c:v>8900</c:v>
                </c:pt>
                <c:pt idx="4">
                  <c:v>20044</c:v>
                </c:pt>
              </c:numCache>
            </c:numRef>
          </c:val>
          <c:smooth val="0"/>
          <c:extLst>
            <c:ext xmlns:c16="http://schemas.microsoft.com/office/drawing/2014/chart" uri="{C3380CC4-5D6E-409C-BE32-E72D297353CC}">
              <c16:uniqueId val="{00000001-69A7-4B7E-BB6C-269BC1BD88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4.8899999999999997</c:v>
                </c:pt>
                <c:pt idx="1">
                  <c:v>6.14</c:v>
                </c:pt>
                <c:pt idx="2">
                  <c:v>5.81</c:v>
                </c:pt>
                <c:pt idx="3">
                  <c:v>6.49</c:v>
                </c:pt>
                <c:pt idx="4">
                  <c:v>4.9800000000000004</c:v>
                </c:pt>
              </c:numCache>
            </c:numRef>
          </c:val>
          <c:extLst>
            <c:ext xmlns:c16="http://schemas.microsoft.com/office/drawing/2014/chart" uri="{C3380CC4-5D6E-409C-BE32-E72D297353CC}">
              <c16:uniqueId val="{00000000-0799-4415-AB06-DEAD2C4640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7.64</c:v>
                </c:pt>
                <c:pt idx="1">
                  <c:v>8.49</c:v>
                </c:pt>
                <c:pt idx="2">
                  <c:v>13.81</c:v>
                </c:pt>
                <c:pt idx="3">
                  <c:v>15.86</c:v>
                </c:pt>
                <c:pt idx="4">
                  <c:v>18.7</c:v>
                </c:pt>
              </c:numCache>
            </c:numRef>
          </c:val>
          <c:extLst>
            <c:ext xmlns:c16="http://schemas.microsoft.com/office/drawing/2014/chart" uri="{C3380CC4-5D6E-409C-BE32-E72D297353CC}">
              <c16:uniqueId val="{00000001-0799-4415-AB06-DEAD2C4640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-0.49</c:v>
                </c:pt>
                <c:pt idx="1">
                  <c:v>2.71</c:v>
                </c:pt>
                <c:pt idx="2">
                  <c:v>5.84</c:v>
                </c:pt>
                <c:pt idx="3">
                  <c:v>2.1800000000000002</c:v>
                </c:pt>
                <c:pt idx="4">
                  <c:v>1.75</c:v>
                </c:pt>
              </c:numCache>
            </c:numRef>
          </c:val>
          <c:smooth val="0"/>
          <c:extLst>
            <c:ext xmlns:c16="http://schemas.microsoft.com/office/drawing/2014/chart" uri="{C3380CC4-5D6E-409C-BE32-E72D297353CC}">
              <c16:uniqueId val="{00000002-0799-4415-AB06-DEAD2C4640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D0-4622-AC97-C8BEF61FE8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D0-4622-AC97-C8BEF61FE8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D0-4622-AC97-C8BEF61FE8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D0-4622-AC97-C8BEF61FE8F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0.02</c:v>
                </c:pt>
                <c:pt idx="4">
                  <c:v>#N/A</c:v>
                </c:pt>
                <c:pt idx="5">
                  <c:v>0.06</c:v>
                </c:pt>
                <c:pt idx="6">
                  <c:v>#N/A</c:v>
                </c:pt>
                <c:pt idx="7">
                  <c:v>0.08</c:v>
                </c:pt>
                <c:pt idx="8">
                  <c:v>#N/A</c:v>
                </c:pt>
                <c:pt idx="9">
                  <c:v>0.05</c:v>
                </c:pt>
              </c:numCache>
            </c:numRef>
          </c:val>
          <c:extLst>
            <c:ext xmlns:c16="http://schemas.microsoft.com/office/drawing/2014/chart" uri="{C3380CC4-5D6E-409C-BE32-E72D297353CC}">
              <c16:uniqueId val="{00000004-3ED0-4622-AC97-C8BEF61FE8F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0.11</c:v>
                </c:pt>
                <c:pt idx="4">
                  <c:v>#N/A</c:v>
                </c:pt>
                <c:pt idx="5">
                  <c:v>0.2</c:v>
                </c:pt>
                <c:pt idx="6">
                  <c:v>#N/A</c:v>
                </c:pt>
                <c:pt idx="7">
                  <c:v>7.0000000000000007E-2</c:v>
                </c:pt>
                <c:pt idx="8">
                  <c:v>#N/A</c:v>
                </c:pt>
                <c:pt idx="9">
                  <c:v>0.06</c:v>
                </c:pt>
              </c:numCache>
            </c:numRef>
          </c:val>
          <c:extLst>
            <c:ext xmlns:c16="http://schemas.microsoft.com/office/drawing/2014/chart" uri="{C3380CC4-5D6E-409C-BE32-E72D297353CC}">
              <c16:uniqueId val="{00000005-3ED0-4622-AC97-C8BEF61FE8F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1.88</c:v>
                </c:pt>
                <c:pt idx="2">
                  <c:v>#N/A</c:v>
                </c:pt>
                <c:pt idx="3">
                  <c:v>1.9</c:v>
                </c:pt>
                <c:pt idx="4">
                  <c:v>#N/A</c:v>
                </c:pt>
                <c:pt idx="5">
                  <c:v>1.89</c:v>
                </c:pt>
                <c:pt idx="6">
                  <c:v>#N/A</c:v>
                </c:pt>
                <c:pt idx="7">
                  <c:v>1.41</c:v>
                </c:pt>
                <c:pt idx="8">
                  <c:v>#N/A</c:v>
                </c:pt>
                <c:pt idx="9">
                  <c:v>1.2</c:v>
                </c:pt>
              </c:numCache>
            </c:numRef>
          </c:val>
          <c:extLst>
            <c:ext xmlns:c16="http://schemas.microsoft.com/office/drawing/2014/chart" uri="{C3380CC4-5D6E-409C-BE32-E72D297353CC}">
              <c16:uniqueId val="{00000006-3ED0-4622-AC97-C8BEF61FE8F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1.32</c:v>
                </c:pt>
                <c:pt idx="2">
                  <c:v>#N/A</c:v>
                </c:pt>
                <c:pt idx="3">
                  <c:v>1.89</c:v>
                </c:pt>
                <c:pt idx="4">
                  <c:v>#N/A</c:v>
                </c:pt>
                <c:pt idx="5">
                  <c:v>1.38</c:v>
                </c:pt>
                <c:pt idx="6">
                  <c:v>#N/A</c:v>
                </c:pt>
                <c:pt idx="7">
                  <c:v>1.83</c:v>
                </c:pt>
                <c:pt idx="8">
                  <c:v>#N/A</c:v>
                </c:pt>
                <c:pt idx="9">
                  <c:v>1.69</c:v>
                </c:pt>
              </c:numCache>
            </c:numRef>
          </c:val>
          <c:extLst>
            <c:ext xmlns:c16="http://schemas.microsoft.com/office/drawing/2014/chart" uri="{C3380CC4-5D6E-409C-BE32-E72D297353CC}">
              <c16:uniqueId val="{00000007-3ED0-4622-AC97-C8BEF61FE8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4.88</c:v>
                </c:pt>
                <c:pt idx="2">
                  <c:v>#N/A</c:v>
                </c:pt>
                <c:pt idx="3">
                  <c:v>6.14</c:v>
                </c:pt>
                <c:pt idx="4">
                  <c:v>#N/A</c:v>
                </c:pt>
                <c:pt idx="5">
                  <c:v>5.81</c:v>
                </c:pt>
                <c:pt idx="6">
                  <c:v>#N/A</c:v>
                </c:pt>
                <c:pt idx="7">
                  <c:v>6.48</c:v>
                </c:pt>
                <c:pt idx="8">
                  <c:v>#N/A</c:v>
                </c:pt>
                <c:pt idx="9">
                  <c:v>4.9800000000000004</c:v>
                </c:pt>
              </c:numCache>
            </c:numRef>
          </c:val>
          <c:extLst>
            <c:ext xmlns:c16="http://schemas.microsoft.com/office/drawing/2014/chart" uri="{C3380CC4-5D6E-409C-BE32-E72D297353CC}">
              <c16:uniqueId val="{00000008-3ED0-4622-AC97-C8BEF61FE8F0}"/>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7.06</c:v>
                </c:pt>
                <c:pt idx="2">
                  <c:v>#N/A</c:v>
                </c:pt>
                <c:pt idx="3">
                  <c:v>6.79</c:v>
                </c:pt>
                <c:pt idx="4">
                  <c:v>#N/A</c:v>
                </c:pt>
                <c:pt idx="5">
                  <c:v>7.27</c:v>
                </c:pt>
                <c:pt idx="6">
                  <c:v>#N/A</c:v>
                </c:pt>
                <c:pt idx="7">
                  <c:v>8.6199999999999992</c:v>
                </c:pt>
                <c:pt idx="8">
                  <c:v>#N/A</c:v>
                </c:pt>
                <c:pt idx="9">
                  <c:v>8.9700000000000006</c:v>
                </c:pt>
              </c:numCache>
            </c:numRef>
          </c:val>
          <c:extLst>
            <c:ext xmlns:c16="http://schemas.microsoft.com/office/drawing/2014/chart" uri="{C3380CC4-5D6E-409C-BE32-E72D297353CC}">
              <c16:uniqueId val="{00000009-3ED0-4622-AC97-C8BEF61FE8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869</c:v>
                </c:pt>
                <c:pt idx="5">
                  <c:v>901</c:v>
                </c:pt>
                <c:pt idx="8">
                  <c:v>913</c:v>
                </c:pt>
                <c:pt idx="11">
                  <c:v>914</c:v>
                </c:pt>
                <c:pt idx="14">
                  <c:v>916</c:v>
                </c:pt>
              </c:numCache>
            </c:numRef>
          </c:val>
          <c:extLst>
            <c:ext xmlns:c16="http://schemas.microsoft.com/office/drawing/2014/chart" uri="{C3380CC4-5D6E-409C-BE32-E72D297353CC}">
              <c16:uniqueId val="{00000000-BCE1-4CFA-B0A3-A399DD3C72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E1-4CFA-B0A3-A399DD3C72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E1-4CFA-B0A3-A399DD3C72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405</c:v>
                </c:pt>
                <c:pt idx="3">
                  <c:v>400</c:v>
                </c:pt>
                <c:pt idx="6">
                  <c:v>406</c:v>
                </c:pt>
                <c:pt idx="9">
                  <c:v>386</c:v>
                </c:pt>
                <c:pt idx="12">
                  <c:v>374</c:v>
                </c:pt>
              </c:numCache>
            </c:numRef>
          </c:val>
          <c:extLst>
            <c:ext xmlns:c16="http://schemas.microsoft.com/office/drawing/2014/chart" uri="{C3380CC4-5D6E-409C-BE32-E72D297353CC}">
              <c16:uniqueId val="{00000003-BCE1-4CFA-B0A3-A399DD3C72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4-BCE1-4CFA-B0A3-A399DD3C72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E1-4CFA-B0A3-A399DD3C72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E1-4CFA-B0A3-A399DD3C72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982</c:v>
                </c:pt>
                <c:pt idx="3">
                  <c:v>1014</c:v>
                </c:pt>
                <c:pt idx="6">
                  <c:v>1035</c:v>
                </c:pt>
                <c:pt idx="9">
                  <c:v>1055</c:v>
                </c:pt>
                <c:pt idx="12">
                  <c:v>1036</c:v>
                </c:pt>
              </c:numCache>
            </c:numRef>
          </c:val>
          <c:extLst>
            <c:ext xmlns:c16="http://schemas.microsoft.com/office/drawing/2014/chart" uri="{C3380CC4-5D6E-409C-BE32-E72D297353CC}">
              <c16:uniqueId val="{00000007-BCE1-4CFA-B0A3-A399DD3C72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534</c:v>
                </c:pt>
                <c:pt idx="2">
                  <c:v>#N/A</c:v>
                </c:pt>
                <c:pt idx="3">
                  <c:v>#N/A</c:v>
                </c:pt>
                <c:pt idx="4">
                  <c:v>529</c:v>
                </c:pt>
                <c:pt idx="5">
                  <c:v>#N/A</c:v>
                </c:pt>
                <c:pt idx="6">
                  <c:v>#N/A</c:v>
                </c:pt>
                <c:pt idx="7">
                  <c:v>544</c:v>
                </c:pt>
                <c:pt idx="8">
                  <c:v>#N/A</c:v>
                </c:pt>
                <c:pt idx="9">
                  <c:v>#N/A</c:v>
                </c:pt>
                <c:pt idx="10">
                  <c:v>543</c:v>
                </c:pt>
                <c:pt idx="11">
                  <c:v>#N/A</c:v>
                </c:pt>
                <c:pt idx="12">
                  <c:v>#N/A</c:v>
                </c:pt>
                <c:pt idx="13">
                  <c:v>510</c:v>
                </c:pt>
                <c:pt idx="14">
                  <c:v>#N/A</c:v>
                </c:pt>
              </c:numCache>
            </c:numRef>
          </c:val>
          <c:smooth val="0"/>
          <c:extLst>
            <c:ext xmlns:c16="http://schemas.microsoft.com/office/drawing/2014/chart" uri="{C3380CC4-5D6E-409C-BE32-E72D297353CC}">
              <c16:uniqueId val="{00000008-BCE1-4CFA-B0A3-A399DD3C72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9935</c:v>
                </c:pt>
                <c:pt idx="5">
                  <c:v>9742</c:v>
                </c:pt>
                <c:pt idx="8">
                  <c:v>9691</c:v>
                </c:pt>
                <c:pt idx="11">
                  <c:v>9545</c:v>
                </c:pt>
                <c:pt idx="14">
                  <c:v>9065</c:v>
                </c:pt>
              </c:numCache>
            </c:numRef>
          </c:val>
          <c:extLst>
            <c:ext xmlns:c16="http://schemas.microsoft.com/office/drawing/2014/chart" uri="{C3380CC4-5D6E-409C-BE32-E72D297353CC}">
              <c16:uniqueId val="{00000000-3947-465B-B7C5-E3A381E406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912</c:v>
                </c:pt>
                <c:pt idx="5">
                  <c:v>816</c:v>
                </c:pt>
                <c:pt idx="8">
                  <c:v>712</c:v>
                </c:pt>
                <c:pt idx="11">
                  <c:v>626</c:v>
                </c:pt>
                <c:pt idx="14">
                  <c:v>572</c:v>
                </c:pt>
              </c:numCache>
            </c:numRef>
          </c:val>
          <c:extLst>
            <c:ext xmlns:c16="http://schemas.microsoft.com/office/drawing/2014/chart" uri="{C3380CC4-5D6E-409C-BE32-E72D297353CC}">
              <c16:uniqueId val="{00000001-3947-465B-B7C5-E3A381E406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1543</c:v>
                </c:pt>
                <c:pt idx="5">
                  <c:v>1891</c:v>
                </c:pt>
                <c:pt idx="8">
                  <c:v>2614</c:v>
                </c:pt>
                <c:pt idx="11">
                  <c:v>2826</c:v>
                </c:pt>
                <c:pt idx="14">
                  <c:v>2602</c:v>
                </c:pt>
              </c:numCache>
            </c:numRef>
          </c:val>
          <c:extLst>
            <c:ext xmlns:c16="http://schemas.microsoft.com/office/drawing/2014/chart" uri="{C3380CC4-5D6E-409C-BE32-E72D297353CC}">
              <c16:uniqueId val="{00000002-3947-465B-B7C5-E3A381E406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47-465B-B7C5-E3A381E406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47-465B-B7C5-E3A381E406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47-465B-B7C5-E3A381E406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1489</c:v>
                </c:pt>
                <c:pt idx="3">
                  <c:v>1497</c:v>
                </c:pt>
                <c:pt idx="6">
                  <c:v>1565</c:v>
                </c:pt>
                <c:pt idx="9">
                  <c:v>1624</c:v>
                </c:pt>
                <c:pt idx="12">
                  <c:v>1630</c:v>
                </c:pt>
              </c:numCache>
            </c:numRef>
          </c:val>
          <c:extLst>
            <c:ext xmlns:c16="http://schemas.microsoft.com/office/drawing/2014/chart" uri="{C3380CC4-5D6E-409C-BE32-E72D297353CC}">
              <c16:uniqueId val="{00000006-3947-465B-B7C5-E3A381E406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3602</c:v>
                </c:pt>
                <c:pt idx="3">
                  <c:v>3779</c:v>
                </c:pt>
                <c:pt idx="6">
                  <c:v>4196</c:v>
                </c:pt>
                <c:pt idx="9">
                  <c:v>4865</c:v>
                </c:pt>
                <c:pt idx="12">
                  <c:v>4710</c:v>
                </c:pt>
              </c:numCache>
            </c:numRef>
          </c:val>
          <c:extLst>
            <c:ext xmlns:c16="http://schemas.microsoft.com/office/drawing/2014/chart" uri="{C3380CC4-5D6E-409C-BE32-E72D297353CC}">
              <c16:uniqueId val="{00000007-3947-465B-B7C5-E3A381E406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c:v>
                </c:pt>
                <c:pt idx="3">
                  <c:v>128</c:v>
                </c:pt>
                <c:pt idx="6">
                  <c:v>117</c:v>
                </c:pt>
                <c:pt idx="9">
                  <c:v>103</c:v>
                </c:pt>
                <c:pt idx="12">
                  <c:v>94</c:v>
                </c:pt>
              </c:numCache>
            </c:numRef>
          </c:val>
          <c:extLst>
            <c:ext xmlns:c16="http://schemas.microsoft.com/office/drawing/2014/chart" uri="{C3380CC4-5D6E-409C-BE32-E72D297353CC}">
              <c16:uniqueId val="{00000008-3947-465B-B7C5-E3A381E406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47-465B-B7C5-E3A381E406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9935</c:v>
                </c:pt>
                <c:pt idx="3">
                  <c:v>9475</c:v>
                </c:pt>
                <c:pt idx="6">
                  <c:v>8985</c:v>
                </c:pt>
                <c:pt idx="9">
                  <c:v>8111</c:v>
                </c:pt>
                <c:pt idx="12">
                  <c:v>7432</c:v>
                </c:pt>
              </c:numCache>
            </c:numRef>
          </c:val>
          <c:extLst>
            <c:ext xmlns:c16="http://schemas.microsoft.com/office/drawing/2014/chart" uri="{C3380CC4-5D6E-409C-BE32-E72D297353CC}">
              <c16:uniqueId val="{0000000A-3947-465B-B7C5-E3A381E406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2782</c:v>
                </c:pt>
                <c:pt idx="2">
                  <c:v>#N/A</c:v>
                </c:pt>
                <c:pt idx="3">
                  <c:v>#N/A</c:v>
                </c:pt>
                <c:pt idx="4">
                  <c:v>2430</c:v>
                </c:pt>
                <c:pt idx="5">
                  <c:v>#N/A</c:v>
                </c:pt>
                <c:pt idx="6">
                  <c:v>#N/A</c:v>
                </c:pt>
                <c:pt idx="7">
                  <c:v>1844</c:v>
                </c:pt>
                <c:pt idx="8">
                  <c:v>#N/A</c:v>
                </c:pt>
                <c:pt idx="9">
                  <c:v>#N/A</c:v>
                </c:pt>
                <c:pt idx="10">
                  <c:v>1706</c:v>
                </c:pt>
                <c:pt idx="11">
                  <c:v>#N/A</c:v>
                </c:pt>
                <c:pt idx="12">
                  <c:v>#N/A</c:v>
                </c:pt>
                <c:pt idx="13">
                  <c:v>1627</c:v>
                </c:pt>
                <c:pt idx="14">
                  <c:v>#N/A</c:v>
                </c:pt>
              </c:numCache>
            </c:numRef>
          </c:val>
          <c:smooth val="0"/>
          <c:extLst>
            <c:ext xmlns:c16="http://schemas.microsoft.com/office/drawing/2014/chart" uri="{C3380CC4-5D6E-409C-BE32-E72D297353CC}">
              <c16:uniqueId val="{0000000B-3947-465B-B7C5-E3A381E406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1021</c:v>
                </c:pt>
                <c:pt idx="1">
                  <c:v>1141</c:v>
                </c:pt>
                <c:pt idx="2">
                  <c:v>1371</c:v>
                </c:pt>
              </c:numCache>
            </c:numRef>
          </c:val>
          <c:extLst>
            <c:ext xmlns:c16="http://schemas.microsoft.com/office/drawing/2014/chart" uri="{C3380CC4-5D6E-409C-BE32-E72D297353CC}">
              <c16:uniqueId val="{00000000-111F-4EE1-A9DE-F7A104E7F7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11F-4EE1-A9DE-F7A104E7F7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1018</c:v>
                </c:pt>
                <c:pt idx="1">
                  <c:v>1167</c:v>
                </c:pt>
                <c:pt idx="2">
                  <c:v>861</c:v>
                </c:pt>
              </c:numCache>
            </c:numRef>
          </c:val>
          <c:extLst>
            <c:ext xmlns:c16="http://schemas.microsoft.com/office/drawing/2014/chart" uri="{C3380CC4-5D6E-409C-BE32-E72D297353CC}">
              <c16:uniqueId val="{00000002-111F-4EE1-A9DE-F7A104E7F7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32,365
31,593
34.07
12,202,719
11,804,702
365,579
7,335,134
7,431,848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令和５年度の財政力指数は</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であり、緩やかに減少傾向にある。</a:t>
          </a:r>
        </a:p>
        <a:p>
          <a:r>
            <a:rPr kumimoji="1" lang="ja-JP" altLang="en-US" sz="1300">
              <a:latin typeface="ＭＳ Ｐゴシック" panose="020B0600070205080204" pitchFamily="50" charset="-128"/>
              <a:ea typeface="ＭＳ Ｐゴシック" panose="020B0600070205080204" pitchFamily="50" charset="-128"/>
            </a:rPr>
            <a:t>　企業誘致の成果等により町税が増加しているものの、高齢化等により扶助費をはじめとした歳出も増加しており、地方交付税や町債の発行に頼らざるを得ない状況が続くと想定される。業務の見直しを進めるとともに、町税収納向上計画に基づく収納対策強化、未利用財産の売り払い、企業誘致による雇用の創出等により、町の活性化及び自主財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令和５年度の経常収支比率は</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となり前年度と比較し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上昇した。また、いずれの年度においても類似団体との比較では高い結果となった。業務の見直しや</a:t>
          </a:r>
          <a:r>
            <a:rPr kumimoji="1" lang="en-US" altLang="ja-JP" sz="1300">
              <a:latin typeface="ＭＳ Ｐゴシック" panose="020B0600070205080204" pitchFamily="50" charset="-128"/>
              <a:ea typeface="ＭＳ Ｐゴシック" panose="020B0600070205080204" pitchFamily="50" charset="-128"/>
            </a:rPr>
            <a:t>BPR</a:t>
          </a:r>
          <a:r>
            <a:rPr kumimoji="1" lang="ja-JP" altLang="en-US" sz="1300">
              <a:latin typeface="ＭＳ Ｐゴシック" panose="020B0600070205080204" pitchFamily="50" charset="-128"/>
              <a:ea typeface="ＭＳ Ｐゴシック" panose="020B0600070205080204" pitchFamily="50" charset="-128"/>
            </a:rPr>
            <a:t>の実施を検討し、経常的支出の抑制に努め、経常収支比率の上昇抑制に努める。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63</xdr:row>
      <xdr:rowOff>132397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0961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108268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86415"/>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64</xdr:row>
      <xdr:rowOff>153988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86415"/>
          <a:ext cx="889000" cy="4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153988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086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53674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57468</xdr:rowOff>
    </xdr:from>
    <xdr:to>
      <xdr:col>19</xdr:col>
      <xdr:colOff>184150</xdr:colOff>
      <xdr:row>63</xdr:row>
      <xdr:rowOff>159068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143845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4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92092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前年度からほぼ横ばいで推移しており、類似団体と比較し低い数値を維持している。人件費・物件費は増加していくことが見込まれるが、業務の効率化などにより上昇抑制に努める。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3302</xdr:rowOff>
    </xdr:from>
    <xdr:to>
      <xdr:col>23</xdr:col>
      <xdr:colOff>133350</xdr:colOff>
      <xdr:row>81</xdr:row>
      <xdr:rowOff>8562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890752"/>
          <a:ext cx="8382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136801</xdr:rowOff>
    </xdr:from>
    <xdr:to>
      <xdr:col>19</xdr:col>
      <xdr:colOff>133350</xdr:colOff>
      <xdr:row>81</xdr:row>
      <xdr:rowOff>8562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52801"/>
          <a:ext cx="889000" cy="4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136801</xdr:rowOff>
    </xdr:from>
    <xdr:to>
      <xdr:col>15</xdr:col>
      <xdr:colOff>82550</xdr:colOff>
      <xdr:row>80</xdr:row>
      <xdr:rowOff>142929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852801"/>
          <a:ext cx="8890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98965</xdr:rowOff>
    </xdr:from>
    <xdr:to>
      <xdr:col>11</xdr:col>
      <xdr:colOff>31750</xdr:colOff>
      <xdr:row>80</xdr:row>
      <xdr:rowOff>142929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14965"/>
          <a:ext cx="889000" cy="4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123952</xdr:rowOff>
    </xdr:from>
    <xdr:to>
      <xdr:col>23</xdr:col>
      <xdr:colOff>184150</xdr:colOff>
      <xdr:row>81</xdr:row>
      <xdr:rowOff>54102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8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45229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76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129212</xdr:rowOff>
    </xdr:from>
    <xdr:to>
      <xdr:col>19</xdr:col>
      <xdr:colOff>184150</xdr:colOff>
      <xdr:row>81</xdr:row>
      <xdr:rowOff>59362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69539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86001</xdr:rowOff>
    </xdr:from>
    <xdr:to>
      <xdr:col>15</xdr:col>
      <xdr:colOff>133350</xdr:colOff>
      <xdr:row>81</xdr:row>
      <xdr:rowOff>16151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26328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57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92129</xdr:rowOff>
    </xdr:from>
    <xdr:to>
      <xdr:col>11</xdr:col>
      <xdr:colOff>82550</xdr:colOff>
      <xdr:row>81</xdr:row>
      <xdr:rowOff>22279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32456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7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48165</xdr:rowOff>
    </xdr:from>
    <xdr:to>
      <xdr:col>7</xdr:col>
      <xdr:colOff>31750</xdr:colOff>
      <xdr:row>80</xdr:row>
      <xdr:rowOff>149765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6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159942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3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令和５年度のラスパイレス指数は</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ポイント減少した。今後も人事院勧告や国等の動向を踏まえ適切な給与水準の維持に努める。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152400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854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152400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34572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6854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34572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452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人となり、類似団体と比較し低いものの、概ね平均と同じ結果となった。今後も当町の定員適正化計画（第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次毛呂山町適正管理計画）に基づき適正な職員数管理に努め、類似団体と大幅な乖離が発生しないよう注視していく。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106408</xdr:rowOff>
    </xdr:from>
    <xdr:to>
      <xdr:col>81</xdr:col>
      <xdr:colOff>44450</xdr:colOff>
      <xdr:row>60</xdr:row>
      <xdr:rowOff>120197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9340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120197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9685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99513</xdr:rowOff>
    </xdr:from>
    <xdr:to>
      <xdr:col>72</xdr:col>
      <xdr:colOff>203200</xdr:colOff>
      <xdr:row>60</xdr:row>
      <xdr:rowOff>109855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8651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82278</xdr:rowOff>
    </xdr:from>
    <xdr:to>
      <xdr:col>68</xdr:col>
      <xdr:colOff>152400</xdr:colOff>
      <xdr:row>60</xdr:row>
      <xdr:rowOff>99513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692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55608</xdr:rowOff>
    </xdr:from>
    <xdr:to>
      <xdr:col>81</xdr:col>
      <xdr:colOff>95250</xdr:colOff>
      <xdr:row>60</xdr:row>
      <xdr:rowOff>157208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72135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8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69397</xdr:rowOff>
    </xdr:from>
    <xdr:to>
      <xdr:col>77</xdr:col>
      <xdr:colOff>95250</xdr:colOff>
      <xdr:row>60</xdr:row>
      <xdr:rowOff>170997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155774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4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145432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48713</xdr:rowOff>
    </xdr:from>
    <xdr:to>
      <xdr:col>68</xdr:col>
      <xdr:colOff>203200</xdr:colOff>
      <xdr:row>60</xdr:row>
      <xdr:rowOff>150313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135090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31478</xdr:rowOff>
    </xdr:from>
    <xdr:to>
      <xdr:col>64</xdr:col>
      <xdr:colOff>152400</xdr:colOff>
      <xdr:row>60</xdr:row>
      <xdr:rowOff>133078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143255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令和５年度の実質公債費比率は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となり、前年度比において△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年間の平均により算出しており、単年度での比較でも令和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であるのに対し令和５年度は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であり、減少している。これは標準税収入額等が上昇し、元利償還金が減少していることが要因である。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引き続き財政の健全化を確保した運営に努める。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18415</xdr:rowOff>
    </xdr:from>
    <xdr:to>
      <xdr:col>81</xdr:col>
      <xdr:colOff>44450</xdr:colOff>
      <xdr:row>40</xdr:row>
      <xdr:rowOff>30480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8764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42545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884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42545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884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165735</xdr:rowOff>
    </xdr:from>
    <xdr:to>
      <xdr:col>68</xdr:col>
      <xdr:colOff>152400</xdr:colOff>
      <xdr:row>40</xdr:row>
      <xdr:rowOff>30480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52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139065</xdr:rowOff>
    </xdr:from>
    <xdr:to>
      <xdr:col>81</xdr:col>
      <xdr:colOff>95250</xdr:colOff>
      <xdr:row>40</xdr:row>
      <xdr:rowOff>69215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111142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163195</xdr:rowOff>
    </xdr:from>
    <xdr:to>
      <xdr:col>73</xdr:col>
      <xdr:colOff>44450</xdr:colOff>
      <xdr:row>40</xdr:row>
      <xdr:rowOff>93345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78122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114935</xdr:rowOff>
    </xdr:from>
    <xdr:to>
      <xdr:col>64</xdr:col>
      <xdr:colOff>152400</xdr:colOff>
      <xdr:row>40</xdr:row>
      <xdr:rowOff>45085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29862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令和５年度の将来負担比率は</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減少した主な要因として、新規地方債借入の抑制に努めたことによる地方債残高の減少が上げられるが、依然として類似団体平均値、全国平均値、県内平均と比較した場合高水準にある。今後も新規地方債の発行には注意を払い、発行の際には交付税措置が有利な地方債メニューを選択するなどして将来負担比率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28726</xdr:rowOff>
    </xdr:from>
    <xdr:to>
      <xdr:col>81</xdr:col>
      <xdr:colOff>44450</xdr:colOff>
      <xdr:row>15</xdr:row>
      <xdr:rowOff>48260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00476"/>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15</xdr:row>
      <xdr:rowOff>63198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2001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63198</xdr:rowOff>
    </xdr:from>
    <xdr:to>
      <xdr:col>72</xdr:col>
      <xdr:colOff>203200</xdr:colOff>
      <xdr:row>16</xdr:row>
      <xdr:rowOff>22739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34948"/>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22739</xdr:rowOff>
    </xdr:from>
    <xdr:to>
      <xdr:col>68</xdr:col>
      <xdr:colOff>152400</xdr:colOff>
      <xdr:row>16</xdr:row>
      <xdr:rowOff>114663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76593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149376</xdr:rowOff>
    </xdr:from>
    <xdr:to>
      <xdr:col>81</xdr:col>
      <xdr:colOff>95250</xdr:colOff>
      <xdr:row>15</xdr:row>
      <xdr:rowOff>79526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121453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2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168910</xdr:rowOff>
    </xdr:from>
    <xdr:to>
      <xdr:col>77</xdr:col>
      <xdr:colOff>95250</xdr:colOff>
      <xdr:row>15</xdr:row>
      <xdr:rowOff>99060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83837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65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98775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143389</xdr:rowOff>
    </xdr:from>
    <xdr:to>
      <xdr:col>68</xdr:col>
      <xdr:colOff>203200</xdr:colOff>
      <xdr:row>16</xdr:row>
      <xdr:rowOff>73539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58316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63863</xdr:rowOff>
    </xdr:from>
    <xdr:to>
      <xdr:col>64</xdr:col>
      <xdr:colOff>152400</xdr:colOff>
      <xdr:row>16</xdr:row>
      <xdr:rowOff>165463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150240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32,365
31,593
34.07
12,202,719
11,804,702
365,579
7,335,134
7,431,848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令和５年度の人件費は前年度と比較し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上昇し、類似団体と比較し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高い水準となった。人件費は上昇傾向にあるが、今後も事務の効率化による時間外の抑制等を図り、人件費の抑制に努める。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令和５年度の物件費は前年度と比較し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ものの、依然として類似団体との比較では低い水準にある。なお、今後については物価などの高騰に加え、各種事業の委託や一部公共施設の指定管理者制度の導入などにより、増加する見込みであることから、引き続き類似団体と大きな乖離が生じないよう、注視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7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54610</xdr:rowOff>
    </xdr:from>
    <xdr:to>
      <xdr:col>78</xdr:col>
      <xdr:colOff>69850</xdr:colOff>
      <xdr:row>13</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8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54610</xdr:rowOff>
    </xdr:from>
    <xdr:to>
      <xdr:col>73</xdr:col>
      <xdr:colOff>180975</xdr:colOff>
      <xdr:row>14</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83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xdr:rowOff>
    </xdr:from>
    <xdr:to>
      <xdr:col>69</xdr:col>
      <xdr:colOff>92075</xdr:colOff>
      <xdr:row>14</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0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3810</xdr:rowOff>
    </xdr:from>
    <xdr:to>
      <xdr:col>74</xdr:col>
      <xdr:colOff>31750</xdr:colOff>
      <xdr:row>13</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令和５年度の扶助費は前年度と比較し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ものの、類似団体との比較では低い水準となっている。主な増加理由は物価高騰対応重点支援地方創生臨時交付金を活用した支出が増加したためである。適正な事業を見極め、財政を圧迫することが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34472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1815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高い数値となり、前年度に引き続き類似団体との乖離が大きくなっている。その他費用について、大きな割合を占めるものは、特別会計への繰出金であり、特に介護保険事業会計への繰出金、後期高齢者医医療療養給付費の負担金は増加の一途を辿っており、今後も増加が見込まれる。各特別会計においても経費削減を徹底し、また受益者負担等を考慮し繰出金の抑制に努めていきた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72572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84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58</xdr:row>
      <xdr:rowOff>39915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31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令和５年度の補助費は令和４年度と比較し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ものの、類似団体、全国平均、県平均との比較において全て高い結果となった。類似団体は２年連続で増加しているが、当町では４年連続で減少を続けており、今後も各団体への補助金の見直し等により継続的に削減を図る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598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39</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6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令和５年度の公債費は</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償還が完了し、元利償還金が減少したことが主な要因である。今後も公債費の総額は減少していく見込みであるが、交付税措置のある地方債の新規借入も予定しているため、引き続き地方債に大きく頼ることない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37846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37846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51563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51563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87140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増加したものの、類似団体平均は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増加しており、結果として類似団体の平均とほぼ同水準となった。補助費など類似団体との乖離が大きい経費について、引き続き事務見直しをする等の検討を行い削減に努めていく。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903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57785"/>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57785"/>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78</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152222</xdr:rowOff>
    </xdr:from>
    <xdr:to>
      <xdr:col>29</xdr:col>
      <xdr:colOff>127000</xdr:colOff>
      <xdr:row>18</xdr:row>
      <xdr:rowOff>103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14497"/>
          <a:ext cx="647700" cy="19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136999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xdr:rowOff>
    </xdr:from>
    <xdr:to>
      <xdr:col>26</xdr:col>
      <xdr:colOff>50800</xdr:colOff>
      <xdr:row>18</xdr:row>
      <xdr:rowOff>25764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33828"/>
          <a:ext cx="698500" cy="2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25078</xdr:rowOff>
    </xdr:from>
    <xdr:to>
      <xdr:col>22</xdr:col>
      <xdr:colOff>114300</xdr:colOff>
      <xdr:row>18</xdr:row>
      <xdr:rowOff>25764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58803"/>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25078</xdr:rowOff>
    </xdr:from>
    <xdr:to>
      <xdr:col>18</xdr:col>
      <xdr:colOff>177800</xdr:colOff>
      <xdr:row>18</xdr:row>
      <xdr:rowOff>63983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58803"/>
          <a:ext cx="698500" cy="3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101422</xdr:rowOff>
    </xdr:from>
    <xdr:to>
      <xdr:col>29</xdr:col>
      <xdr:colOff>177800</xdr:colOff>
      <xdr:row>18</xdr:row>
      <xdr:rowOff>31572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6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117949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0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120753</xdr:rowOff>
    </xdr:from>
    <xdr:to>
      <xdr:col>26</xdr:col>
      <xdr:colOff>101600</xdr:colOff>
      <xdr:row>18</xdr:row>
      <xdr:rowOff>50903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61080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5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146414</xdr:rowOff>
    </xdr:from>
    <xdr:to>
      <xdr:col>22</xdr:col>
      <xdr:colOff>165100</xdr:colOff>
      <xdr:row>18</xdr:row>
      <xdr:rowOff>76564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0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86741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7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145728</xdr:rowOff>
    </xdr:from>
    <xdr:to>
      <xdr:col>19</xdr:col>
      <xdr:colOff>38100</xdr:colOff>
      <xdr:row>18</xdr:row>
      <xdr:rowOff>75878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0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86055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7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13183</xdr:rowOff>
    </xdr:from>
    <xdr:to>
      <xdr:col>15</xdr:col>
      <xdr:colOff>101600</xdr:colOff>
      <xdr:row>18</xdr:row>
      <xdr:rowOff>114783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4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124960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1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248424</xdr:rowOff>
    </xdr:from>
    <xdr:to>
      <xdr:col>29</xdr:col>
      <xdr:colOff>127000</xdr:colOff>
      <xdr:row>35</xdr:row>
      <xdr:rowOff>265150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58774"/>
          <a:ext cx="647700" cy="1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249927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248424</xdr:rowOff>
    </xdr:from>
    <xdr:to>
      <xdr:col>26</xdr:col>
      <xdr:colOff>50800</xdr:colOff>
      <xdr:row>35</xdr:row>
      <xdr:rowOff>250082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58774"/>
          <a:ext cx="698500" cy="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250082</xdr:rowOff>
    </xdr:from>
    <xdr:to>
      <xdr:col>22</xdr:col>
      <xdr:colOff>114300</xdr:colOff>
      <xdr:row>35</xdr:row>
      <xdr:rowOff>261989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60432"/>
          <a:ext cx="698500" cy="1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261683</xdr:rowOff>
    </xdr:from>
    <xdr:to>
      <xdr:col>18</xdr:col>
      <xdr:colOff>177800</xdr:colOff>
      <xdr:row>35</xdr:row>
      <xdr:rowOff>261989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72033"/>
          <a:ext cx="698500" cy="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214350</xdr:rowOff>
    </xdr:from>
    <xdr:to>
      <xdr:col>29</xdr:col>
      <xdr:colOff>177800</xdr:colOff>
      <xdr:row>35</xdr:row>
      <xdr:rowOff>315950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4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59427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197624</xdr:rowOff>
    </xdr:from>
    <xdr:to>
      <xdr:col>26</xdr:col>
      <xdr:colOff>101600</xdr:colOff>
      <xdr:row>35</xdr:row>
      <xdr:rowOff>299224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309401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199282</xdr:rowOff>
    </xdr:from>
    <xdr:to>
      <xdr:col>22</xdr:col>
      <xdr:colOff>165100</xdr:colOff>
      <xdr:row>35</xdr:row>
      <xdr:rowOff>300882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311059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211189</xdr:rowOff>
    </xdr:from>
    <xdr:to>
      <xdr:col>19</xdr:col>
      <xdr:colOff>38100</xdr:colOff>
      <xdr:row>35</xdr:row>
      <xdr:rowOff>312789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21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322966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210883</xdr:rowOff>
    </xdr:from>
    <xdr:to>
      <xdr:col>15</xdr:col>
      <xdr:colOff>101600</xdr:colOff>
      <xdr:row>35</xdr:row>
      <xdr:rowOff>312483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2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322660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9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32,365
31,593
34.07
12,202,719
11,804,702
365,579
7,335,134
7,431,848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102961</xdr:rowOff>
    </xdr:from>
    <xdr:to>
      <xdr:col>24</xdr:col>
      <xdr:colOff>63500</xdr:colOff>
      <xdr:row>37</xdr:row>
      <xdr:rowOff>117640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46611"/>
          <a:ext cx="8382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117640</xdr:rowOff>
    </xdr:from>
    <xdr:to>
      <xdr:col>19</xdr:col>
      <xdr:colOff>177800</xdr:colOff>
      <xdr:row>37</xdr:row>
      <xdr:rowOff>135993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61290"/>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135993</xdr:rowOff>
    </xdr:from>
    <xdr:to>
      <xdr:col>15</xdr:col>
      <xdr:colOff>50800</xdr:colOff>
      <xdr:row>37</xdr:row>
      <xdr:rowOff>145040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79643"/>
          <a:ext cx="8890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145040</xdr:rowOff>
    </xdr:from>
    <xdr:to>
      <xdr:col>10</xdr:col>
      <xdr:colOff>114300</xdr:colOff>
      <xdr:row>38</xdr:row>
      <xdr:rowOff>78272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8690"/>
          <a:ext cx="889000" cy="10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52161</xdr:rowOff>
    </xdr:from>
    <xdr:to>
      <xdr:col>24</xdr:col>
      <xdr:colOff>114300</xdr:colOff>
      <xdr:row>37</xdr:row>
      <xdr:rowOff>153761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30588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66840</xdr:rowOff>
    </xdr:from>
    <xdr:to>
      <xdr:col>20</xdr:col>
      <xdr:colOff>38100</xdr:colOff>
      <xdr:row>37</xdr:row>
      <xdr:rowOff>168440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159567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85193</xdr:rowOff>
    </xdr:from>
    <xdr:to>
      <xdr:col>15</xdr:col>
      <xdr:colOff>101600</xdr:colOff>
      <xdr:row>38</xdr:row>
      <xdr:rowOff>15343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94240</xdr:rowOff>
    </xdr:from>
    <xdr:to>
      <xdr:col>10</xdr:col>
      <xdr:colOff>165100</xdr:colOff>
      <xdr:row>38</xdr:row>
      <xdr:rowOff>24389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7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27472</xdr:rowOff>
    </xdr:from>
    <xdr:to>
      <xdr:col>6</xdr:col>
      <xdr:colOff>38100</xdr:colOff>
      <xdr:row>38</xdr:row>
      <xdr:rowOff>129072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120199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106000</xdr:rowOff>
    </xdr:from>
    <xdr:to>
      <xdr:col>24</xdr:col>
      <xdr:colOff>63500</xdr:colOff>
      <xdr:row>57</xdr:row>
      <xdr:rowOff>118097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78650"/>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106000</xdr:rowOff>
    </xdr:from>
    <xdr:to>
      <xdr:col>19</xdr:col>
      <xdr:colOff>177800</xdr:colOff>
      <xdr:row>57</xdr:row>
      <xdr:rowOff>138187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78650"/>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132435</xdr:rowOff>
    </xdr:from>
    <xdr:to>
      <xdr:col>15</xdr:col>
      <xdr:colOff>50800</xdr:colOff>
      <xdr:row>57</xdr:row>
      <xdr:rowOff>138187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05085"/>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132435</xdr:rowOff>
    </xdr:from>
    <xdr:to>
      <xdr:col>10</xdr:col>
      <xdr:colOff>114300</xdr:colOff>
      <xdr:row>57</xdr:row>
      <xdr:rowOff>142864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5085"/>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67297</xdr:rowOff>
    </xdr:from>
    <xdr:to>
      <xdr:col>24</xdr:col>
      <xdr:colOff>114300</xdr:colOff>
      <xdr:row>57</xdr:row>
      <xdr:rowOff>168897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153674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55200</xdr:rowOff>
    </xdr:from>
    <xdr:to>
      <xdr:col>20</xdr:col>
      <xdr:colOff>38100</xdr:colOff>
      <xdr:row>57</xdr:row>
      <xdr:rowOff>156800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147927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2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87387</xdr:rowOff>
    </xdr:from>
    <xdr:to>
      <xdr:col>15</xdr:col>
      <xdr:colOff>101600</xdr:colOff>
      <xdr:row>58</xdr:row>
      <xdr:rowOff>17537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81635</xdr:rowOff>
    </xdr:from>
    <xdr:to>
      <xdr:col>10</xdr:col>
      <xdr:colOff>165100</xdr:colOff>
      <xdr:row>58</xdr:row>
      <xdr:rowOff>11785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92064</xdr:rowOff>
    </xdr:from>
    <xdr:to>
      <xdr:col>6</xdr:col>
      <xdr:colOff>38100</xdr:colOff>
      <xdr:row>58</xdr:row>
      <xdr:rowOff>22214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71760</xdr:rowOff>
    </xdr:from>
    <xdr:to>
      <xdr:col>24</xdr:col>
      <xdr:colOff>63500</xdr:colOff>
      <xdr:row>78</xdr:row>
      <xdr:rowOff>75692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4860"/>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68835</xdr:rowOff>
    </xdr:from>
    <xdr:to>
      <xdr:col>19</xdr:col>
      <xdr:colOff>177800</xdr:colOff>
      <xdr:row>78</xdr:row>
      <xdr:rowOff>75692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419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56947</xdr:rowOff>
    </xdr:from>
    <xdr:to>
      <xdr:col>15</xdr:col>
      <xdr:colOff>50800</xdr:colOff>
      <xdr:row>78</xdr:row>
      <xdr:rowOff>68835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004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56947</xdr:rowOff>
    </xdr:from>
    <xdr:to>
      <xdr:col>10</xdr:col>
      <xdr:colOff>114300</xdr:colOff>
      <xdr:row>78</xdr:row>
      <xdr:rowOff>69748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004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20960</xdr:rowOff>
    </xdr:from>
    <xdr:to>
      <xdr:col>24</xdr:col>
      <xdr:colOff>114300</xdr:colOff>
      <xdr:row>78</xdr:row>
      <xdr:rowOff>122560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107337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24892</xdr:rowOff>
    </xdr:from>
    <xdr:to>
      <xdr:col>20</xdr:col>
      <xdr:colOff>38100</xdr:colOff>
      <xdr:row>78</xdr:row>
      <xdr:rowOff>126492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117619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18035</xdr:rowOff>
    </xdr:from>
    <xdr:to>
      <xdr:col>15</xdr:col>
      <xdr:colOff>101600</xdr:colOff>
      <xdr:row>78</xdr:row>
      <xdr:rowOff>119635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110762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6147</xdr:rowOff>
    </xdr:from>
    <xdr:to>
      <xdr:col>10</xdr:col>
      <xdr:colOff>165100</xdr:colOff>
      <xdr:row>78</xdr:row>
      <xdr:rowOff>107747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98874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18948</xdr:rowOff>
    </xdr:from>
    <xdr:to>
      <xdr:col>6</xdr:col>
      <xdr:colOff>38100</xdr:colOff>
      <xdr:row>78</xdr:row>
      <xdr:rowOff>120548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111675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147865</xdr:rowOff>
    </xdr:from>
    <xdr:to>
      <xdr:col>24</xdr:col>
      <xdr:colOff>63500</xdr:colOff>
      <xdr:row>98</xdr:row>
      <xdr:rowOff>51346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78515"/>
          <a:ext cx="8382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95238</xdr:rowOff>
    </xdr:from>
    <xdr:to>
      <xdr:col>19</xdr:col>
      <xdr:colOff>177800</xdr:colOff>
      <xdr:row>98</xdr:row>
      <xdr:rowOff>51346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25888"/>
          <a:ext cx="889000" cy="1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95238</xdr:rowOff>
    </xdr:from>
    <xdr:to>
      <xdr:col>15</xdr:col>
      <xdr:colOff>50800</xdr:colOff>
      <xdr:row>99</xdr:row>
      <xdr:rowOff>41047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25888"/>
          <a:ext cx="889000" cy="28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41047</xdr:rowOff>
    </xdr:from>
    <xdr:to>
      <xdr:col>10</xdr:col>
      <xdr:colOff>114300</xdr:colOff>
      <xdr:row>99</xdr:row>
      <xdr:rowOff>65430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14597"/>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97065</xdr:rowOff>
    </xdr:from>
    <xdr:to>
      <xdr:col>24</xdr:col>
      <xdr:colOff>114300</xdr:colOff>
      <xdr:row>98</xdr:row>
      <xdr:rowOff>27215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75492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0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546</xdr:rowOff>
    </xdr:from>
    <xdr:to>
      <xdr:col>20</xdr:col>
      <xdr:colOff>38100</xdr:colOff>
      <xdr:row>98</xdr:row>
      <xdr:rowOff>102146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93273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9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44438</xdr:rowOff>
    </xdr:from>
    <xdr:to>
      <xdr:col>15</xdr:col>
      <xdr:colOff>101600</xdr:colOff>
      <xdr:row>97</xdr:row>
      <xdr:rowOff>146038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137165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161697</xdr:rowOff>
    </xdr:from>
    <xdr:to>
      <xdr:col>10</xdr:col>
      <xdr:colOff>165100</xdr:colOff>
      <xdr:row>99</xdr:row>
      <xdr:rowOff>91847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82974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14630</xdr:rowOff>
    </xdr:from>
    <xdr:to>
      <xdr:col>6</xdr:col>
      <xdr:colOff>38100</xdr:colOff>
      <xdr:row>99</xdr:row>
      <xdr:rowOff>116230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107357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51722</xdr:rowOff>
    </xdr:from>
    <xdr:to>
      <xdr:col>55</xdr:col>
      <xdr:colOff>0</xdr:colOff>
      <xdr:row>37</xdr:row>
      <xdr:rowOff>149824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5372"/>
          <a:ext cx="838200" cy="9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147059</xdr:rowOff>
    </xdr:from>
    <xdr:to>
      <xdr:col>50</xdr:col>
      <xdr:colOff>114300</xdr:colOff>
      <xdr:row>37</xdr:row>
      <xdr:rowOff>149824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9070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53409</xdr:rowOff>
    </xdr:from>
    <xdr:to>
      <xdr:col>45</xdr:col>
      <xdr:colOff>177800</xdr:colOff>
      <xdr:row>37</xdr:row>
      <xdr:rowOff>147059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68359"/>
          <a:ext cx="889000" cy="11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53409</xdr:rowOff>
    </xdr:from>
    <xdr:to>
      <xdr:col>41</xdr:col>
      <xdr:colOff>50800</xdr:colOff>
      <xdr:row>38</xdr:row>
      <xdr:rowOff>29787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68359"/>
          <a:ext cx="889000" cy="11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922</xdr:rowOff>
    </xdr:from>
    <xdr:to>
      <xdr:col>55</xdr:col>
      <xdr:colOff>50800</xdr:colOff>
      <xdr:row>37</xdr:row>
      <xdr:rowOff>102522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23799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99024</xdr:rowOff>
    </xdr:from>
    <xdr:to>
      <xdr:col>50</xdr:col>
      <xdr:colOff>165100</xdr:colOff>
      <xdr:row>38</xdr:row>
      <xdr:rowOff>29173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20300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96259</xdr:rowOff>
    </xdr:from>
    <xdr:to>
      <xdr:col>46</xdr:col>
      <xdr:colOff>38100</xdr:colOff>
      <xdr:row>38</xdr:row>
      <xdr:rowOff>26409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42936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2609</xdr:rowOff>
    </xdr:from>
    <xdr:to>
      <xdr:col>41</xdr:col>
      <xdr:colOff>101600</xdr:colOff>
      <xdr:row>31</xdr:row>
      <xdr:rowOff>104209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120736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9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150437</xdr:rowOff>
    </xdr:from>
    <xdr:to>
      <xdr:col>36</xdr:col>
      <xdr:colOff>165100</xdr:colOff>
      <xdr:row>38</xdr:row>
      <xdr:rowOff>80587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97114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63164</xdr:rowOff>
    </xdr:from>
    <xdr:to>
      <xdr:col>55</xdr:col>
      <xdr:colOff>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07264"/>
          <a:ext cx="838200" cy="8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148082</xdr:rowOff>
    </xdr:from>
    <xdr:to>
      <xdr:col>50</xdr:col>
      <xdr:colOff>114300</xdr:colOff>
      <xdr:row>58</xdr:row>
      <xdr:rowOff>166035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92182"/>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139951</xdr:rowOff>
    </xdr:from>
    <xdr:to>
      <xdr:col>45</xdr:col>
      <xdr:colOff>177800</xdr:colOff>
      <xdr:row>58</xdr:row>
      <xdr:rowOff>166035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84051"/>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118471</xdr:rowOff>
    </xdr:from>
    <xdr:to>
      <xdr:col>41</xdr:col>
      <xdr:colOff>50800</xdr:colOff>
      <xdr:row>58</xdr:row>
      <xdr:rowOff>139951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062571"/>
          <a:ext cx="889000" cy="2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12364</xdr:rowOff>
    </xdr:from>
    <xdr:to>
      <xdr:col>55</xdr:col>
      <xdr:colOff>50800</xdr:colOff>
      <xdr:row>58</xdr:row>
      <xdr:rowOff>113964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98741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97282</xdr:rowOff>
    </xdr:from>
    <xdr:to>
      <xdr:col>50</xdr:col>
      <xdr:colOff>165100</xdr:colOff>
      <xdr:row>59</xdr:row>
      <xdr:rowOff>27432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18559</xdr:rowOff>
    </xdr:from>
    <xdr:ext cx="469744"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04428" y="1013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115235</xdr:rowOff>
    </xdr:from>
    <xdr:to>
      <xdr:col>46</xdr:col>
      <xdr:colOff>38100</xdr:colOff>
      <xdr:row>59</xdr:row>
      <xdr:rowOff>45385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36512</xdr:rowOff>
    </xdr:from>
    <xdr:ext cx="469744"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15428" y="101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89151</xdr:rowOff>
    </xdr:from>
    <xdr:to>
      <xdr:col>41</xdr:col>
      <xdr:colOff>101600</xdr:colOff>
      <xdr:row>59</xdr:row>
      <xdr:rowOff>19301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10428</xdr:rowOff>
    </xdr:from>
    <xdr:ext cx="469744"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26428" y="1012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67671</xdr:rowOff>
    </xdr:from>
    <xdr:to>
      <xdr:col>36</xdr:col>
      <xdr:colOff>165100</xdr:colOff>
      <xdr:row>58</xdr:row>
      <xdr:rowOff>169271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160398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34830</xdr:rowOff>
    </xdr:from>
    <xdr:to>
      <xdr:col>55</xdr:col>
      <xdr:colOff>0</xdr:colOff>
      <xdr:row>79</xdr:row>
      <xdr:rowOff>40012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79380"/>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39363</xdr:rowOff>
    </xdr:from>
    <xdr:to>
      <xdr:col>50</xdr:col>
      <xdr:colOff>114300</xdr:colOff>
      <xdr:row>79</xdr:row>
      <xdr:rowOff>40012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83913"/>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39363</xdr:rowOff>
    </xdr:from>
    <xdr:to>
      <xdr:col>45</xdr:col>
      <xdr:colOff>177800</xdr:colOff>
      <xdr:row>79</xdr:row>
      <xdr:rowOff>40887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839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37173</xdr:rowOff>
    </xdr:from>
    <xdr:to>
      <xdr:col>41</xdr:col>
      <xdr:colOff>50800</xdr:colOff>
      <xdr:row>79</xdr:row>
      <xdr:rowOff>40887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81723"/>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155480</xdr:rowOff>
    </xdr:from>
    <xdr:to>
      <xdr:col>55</xdr:col>
      <xdr:colOff>50800</xdr:colOff>
      <xdr:row>79</xdr:row>
      <xdr:rowOff>85630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70407</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160662</xdr:rowOff>
    </xdr:from>
    <xdr:to>
      <xdr:col>50</xdr:col>
      <xdr:colOff>165100</xdr:colOff>
      <xdr:row>79</xdr:row>
      <xdr:rowOff>90812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81939</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2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160013</xdr:rowOff>
    </xdr:from>
    <xdr:to>
      <xdr:col>46</xdr:col>
      <xdr:colOff>38100</xdr:colOff>
      <xdr:row>79</xdr:row>
      <xdr:rowOff>90163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81290</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5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161537</xdr:rowOff>
    </xdr:from>
    <xdr:to>
      <xdr:col>41</xdr:col>
      <xdr:colOff>101600</xdr:colOff>
      <xdr:row>79</xdr:row>
      <xdr:rowOff>91687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82814</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7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157823</xdr:rowOff>
    </xdr:from>
    <xdr:to>
      <xdr:col>36</xdr:col>
      <xdr:colOff>165100</xdr:colOff>
      <xdr:row>79</xdr:row>
      <xdr:rowOff>87973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79100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23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57829</xdr:rowOff>
    </xdr:from>
    <xdr:to>
      <xdr:col>55</xdr:col>
      <xdr:colOff>0</xdr:colOff>
      <xdr:row>99</xdr:row>
      <xdr:rowOff>14656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59929"/>
          <a:ext cx="838200" cy="1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14656</xdr:rowOff>
    </xdr:from>
    <xdr:to>
      <xdr:col>50</xdr:col>
      <xdr:colOff>114300</xdr:colOff>
      <xdr:row>99</xdr:row>
      <xdr:rowOff>33869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88206"/>
          <a:ext cx="8890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7330</xdr:rowOff>
    </xdr:from>
    <xdr:to>
      <xdr:col>45</xdr:col>
      <xdr:colOff>177800</xdr:colOff>
      <xdr:row>99</xdr:row>
      <xdr:rowOff>33869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80880"/>
          <a:ext cx="8890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2606</xdr:rowOff>
    </xdr:from>
    <xdr:to>
      <xdr:col>41</xdr:col>
      <xdr:colOff>50800</xdr:colOff>
      <xdr:row>99</xdr:row>
      <xdr:rowOff>7330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976156"/>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7029</xdr:rowOff>
    </xdr:from>
    <xdr:to>
      <xdr:col>55</xdr:col>
      <xdr:colOff>50800</xdr:colOff>
      <xdr:row>98</xdr:row>
      <xdr:rowOff>108629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156906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135306</xdr:rowOff>
    </xdr:from>
    <xdr:to>
      <xdr:col>50</xdr:col>
      <xdr:colOff>165100</xdr:colOff>
      <xdr:row>99</xdr:row>
      <xdr:rowOff>65456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56583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0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154519</xdr:rowOff>
    </xdr:from>
    <xdr:to>
      <xdr:col>46</xdr:col>
      <xdr:colOff>38100</xdr:colOff>
      <xdr:row>99</xdr:row>
      <xdr:rowOff>84669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75796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127980</xdr:rowOff>
    </xdr:from>
    <xdr:to>
      <xdr:col>41</xdr:col>
      <xdr:colOff>101600</xdr:colOff>
      <xdr:row>99</xdr:row>
      <xdr:rowOff>58130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49257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123256</xdr:rowOff>
    </xdr:from>
    <xdr:to>
      <xdr:col>36</xdr:col>
      <xdr:colOff>165100</xdr:colOff>
      <xdr:row>99</xdr:row>
      <xdr:rowOff>53406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44533</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1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94535</xdr:rowOff>
    </xdr:from>
    <xdr:to>
      <xdr:col>85</xdr:col>
      <xdr:colOff>127000</xdr:colOff>
      <xdr:row>39</xdr:row>
      <xdr:rowOff>94894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81085"/>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85718</xdr:rowOff>
    </xdr:from>
    <xdr:to>
      <xdr:col>81</xdr:col>
      <xdr:colOff>50800</xdr:colOff>
      <xdr:row>39</xdr:row>
      <xdr:rowOff>94894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72268"/>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71447</xdr:rowOff>
    </xdr:from>
    <xdr:to>
      <xdr:col>76</xdr:col>
      <xdr:colOff>114300</xdr:colOff>
      <xdr:row>39</xdr:row>
      <xdr:rowOff>85718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57997"/>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71447</xdr:rowOff>
    </xdr:from>
    <xdr:to>
      <xdr:col>71</xdr:col>
      <xdr:colOff>177800</xdr:colOff>
      <xdr:row>39</xdr:row>
      <xdr:rowOff>93229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57997"/>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43735</xdr:rowOff>
    </xdr:from>
    <xdr:to>
      <xdr:col>85</xdr:col>
      <xdr:colOff>177800</xdr:colOff>
      <xdr:row>39</xdr:row>
      <xdr:rowOff>145335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44094</xdr:rowOff>
    </xdr:from>
    <xdr:to>
      <xdr:col>81</xdr:col>
      <xdr:colOff>101600</xdr:colOff>
      <xdr:row>39</xdr:row>
      <xdr:rowOff>145694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136821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23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34918</xdr:rowOff>
    </xdr:from>
    <xdr:to>
      <xdr:col>76</xdr:col>
      <xdr:colOff>165100</xdr:colOff>
      <xdr:row>39</xdr:row>
      <xdr:rowOff>136518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127645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1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20647</xdr:rowOff>
    </xdr:from>
    <xdr:to>
      <xdr:col>72</xdr:col>
      <xdr:colOff>38100</xdr:colOff>
      <xdr:row>39</xdr:row>
      <xdr:rowOff>122247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113374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99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42429</xdr:rowOff>
    </xdr:from>
    <xdr:to>
      <xdr:col>67</xdr:col>
      <xdr:colOff>101600</xdr:colOff>
      <xdr:row>39</xdr:row>
      <xdr:rowOff>144029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135156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2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85048</xdr:rowOff>
    </xdr:from>
    <xdr:to>
      <xdr:col>85</xdr:col>
      <xdr:colOff>127000</xdr:colOff>
      <xdr:row>76</xdr:row>
      <xdr:rowOff>90469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15248"/>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85048</xdr:rowOff>
    </xdr:from>
    <xdr:to>
      <xdr:col>81</xdr:col>
      <xdr:colOff>50800</xdr:colOff>
      <xdr:row>76</xdr:row>
      <xdr:rowOff>99402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15248"/>
          <a:ext cx="889000" cy="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99402</xdr:rowOff>
    </xdr:from>
    <xdr:to>
      <xdr:col>76</xdr:col>
      <xdr:colOff>114300</xdr:colOff>
      <xdr:row>76</xdr:row>
      <xdr:rowOff>114064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9602"/>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114064</xdr:rowOff>
    </xdr:from>
    <xdr:to>
      <xdr:col>71</xdr:col>
      <xdr:colOff>177800</xdr:colOff>
      <xdr:row>76</xdr:row>
      <xdr:rowOff>135079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44264"/>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39669</xdr:rowOff>
    </xdr:from>
    <xdr:to>
      <xdr:col>85</xdr:col>
      <xdr:colOff>177800</xdr:colOff>
      <xdr:row>76</xdr:row>
      <xdr:rowOff>141269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18096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34248</xdr:rowOff>
    </xdr:from>
    <xdr:to>
      <xdr:col>81</xdr:col>
      <xdr:colOff>101600</xdr:colOff>
      <xdr:row>76</xdr:row>
      <xdr:rowOff>135848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126975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48602</xdr:rowOff>
    </xdr:from>
    <xdr:to>
      <xdr:col>76</xdr:col>
      <xdr:colOff>165100</xdr:colOff>
      <xdr:row>76</xdr:row>
      <xdr:rowOff>150202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141329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63264</xdr:rowOff>
    </xdr:from>
    <xdr:to>
      <xdr:col>72</xdr:col>
      <xdr:colOff>38100</xdr:colOff>
      <xdr:row>76</xdr:row>
      <xdr:rowOff>164864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9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155991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84279</xdr:rowOff>
    </xdr:from>
    <xdr:to>
      <xdr:col>67</xdr:col>
      <xdr:colOff>101600</xdr:colOff>
      <xdr:row>77</xdr:row>
      <xdr:rowOff>14429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5556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35139</xdr:rowOff>
    </xdr:from>
    <xdr:to>
      <xdr:col>85</xdr:col>
      <xdr:colOff>127000</xdr:colOff>
      <xdr:row>98</xdr:row>
      <xdr:rowOff>46948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37239"/>
          <a:ext cx="838200" cy="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9055</xdr:rowOff>
    </xdr:from>
    <xdr:to>
      <xdr:col>81</xdr:col>
      <xdr:colOff>50800</xdr:colOff>
      <xdr:row>98</xdr:row>
      <xdr:rowOff>46948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11155"/>
          <a:ext cx="889000" cy="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9055</xdr:rowOff>
    </xdr:from>
    <xdr:to>
      <xdr:col>76</xdr:col>
      <xdr:colOff>114300</xdr:colOff>
      <xdr:row>98</xdr:row>
      <xdr:rowOff>62361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11155"/>
          <a:ext cx="889000" cy="5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62361</xdr:rowOff>
    </xdr:from>
    <xdr:to>
      <xdr:col>71</xdr:col>
      <xdr:colOff>177800</xdr:colOff>
      <xdr:row>98</xdr:row>
      <xdr:rowOff>69707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64461"/>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155789</xdr:rowOff>
    </xdr:from>
    <xdr:to>
      <xdr:col>85</xdr:col>
      <xdr:colOff>177800</xdr:colOff>
      <xdr:row>98</xdr:row>
      <xdr:rowOff>85939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115166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7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167598</xdr:rowOff>
    </xdr:from>
    <xdr:to>
      <xdr:col>81</xdr:col>
      <xdr:colOff>101600</xdr:colOff>
      <xdr:row>98</xdr:row>
      <xdr:rowOff>97748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88875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129705</xdr:rowOff>
    </xdr:from>
    <xdr:to>
      <xdr:col>76</xdr:col>
      <xdr:colOff>165100</xdr:colOff>
      <xdr:row>98</xdr:row>
      <xdr:rowOff>59855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76382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11561</xdr:rowOff>
    </xdr:from>
    <xdr:to>
      <xdr:col>72</xdr:col>
      <xdr:colOff>38100</xdr:colOff>
      <xdr:row>98</xdr:row>
      <xdr:rowOff>113161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18907</xdr:rowOff>
    </xdr:from>
    <xdr:to>
      <xdr:col>67</xdr:col>
      <xdr:colOff>101600</xdr:colOff>
      <xdr:row>98</xdr:row>
      <xdr:rowOff>120507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137034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134305</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4940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134305</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4940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83505</xdr:rowOff>
    </xdr:from>
    <xdr:to>
      <xdr:col>102</xdr:col>
      <xdr:colOff>165100</xdr:colOff>
      <xdr:row>39</xdr:row>
      <xdr:rowOff>13655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4782</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691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129825</xdr:rowOff>
    </xdr:from>
    <xdr:to>
      <xdr:col>116</xdr:col>
      <xdr:colOff>63500</xdr:colOff>
      <xdr:row>58</xdr:row>
      <xdr:rowOff>129916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392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129916</xdr:rowOff>
    </xdr:from>
    <xdr:to>
      <xdr:col>111</xdr:col>
      <xdr:colOff>177800</xdr:colOff>
      <xdr:row>58</xdr:row>
      <xdr:rowOff>130008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401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50088</xdr:rowOff>
    </xdr:from>
    <xdr:to>
      <xdr:col>107</xdr:col>
      <xdr:colOff>50800</xdr:colOff>
      <xdr:row>58</xdr:row>
      <xdr:rowOff>130008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94188"/>
          <a:ext cx="889000" cy="7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50088</xdr:rowOff>
    </xdr:from>
    <xdr:to>
      <xdr:col>102</xdr:col>
      <xdr:colOff>114300</xdr:colOff>
      <xdr:row>58</xdr:row>
      <xdr:rowOff>51095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9418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79025</xdr:rowOff>
    </xdr:from>
    <xdr:to>
      <xdr:col>116</xdr:col>
      <xdr:colOff>114300</xdr:colOff>
      <xdr:row>59</xdr:row>
      <xdr:rowOff>9175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165402</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8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79116</xdr:rowOff>
    </xdr:from>
    <xdr:to>
      <xdr:col>112</xdr:col>
      <xdr:colOff>38100</xdr:colOff>
      <xdr:row>59</xdr:row>
      <xdr:rowOff>9266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393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1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79208</xdr:rowOff>
    </xdr:from>
    <xdr:to>
      <xdr:col>107</xdr:col>
      <xdr:colOff>101600</xdr:colOff>
      <xdr:row>59</xdr:row>
      <xdr:rowOff>9358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16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170738</xdr:rowOff>
    </xdr:from>
    <xdr:to>
      <xdr:col>102</xdr:col>
      <xdr:colOff>165100</xdr:colOff>
      <xdr:row>58</xdr:row>
      <xdr:rowOff>100888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92015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3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xdr:rowOff>
    </xdr:from>
    <xdr:to>
      <xdr:col>98</xdr:col>
      <xdr:colOff>38100</xdr:colOff>
      <xdr:row>58</xdr:row>
      <xdr:rowOff>101895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93022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037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169856</xdr:rowOff>
    </xdr:from>
    <xdr:to>
      <xdr:col>116</xdr:col>
      <xdr:colOff>63500</xdr:colOff>
      <xdr:row>77</xdr:row>
      <xdr:rowOff>28163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00056"/>
          <a:ext cx="8382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28163</xdr:rowOff>
    </xdr:from>
    <xdr:to>
      <xdr:col>111</xdr:col>
      <xdr:colOff>177800</xdr:colOff>
      <xdr:row>77</xdr:row>
      <xdr:rowOff>80417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29813"/>
          <a:ext cx="889000" cy="5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80417</xdr:rowOff>
    </xdr:from>
    <xdr:to>
      <xdr:col>107</xdr:col>
      <xdr:colOff>50800</xdr:colOff>
      <xdr:row>77</xdr:row>
      <xdr:rowOff>118174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82067"/>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118174</xdr:rowOff>
    </xdr:from>
    <xdr:to>
      <xdr:col>102</xdr:col>
      <xdr:colOff>114300</xdr:colOff>
      <xdr:row>77</xdr:row>
      <xdr:rowOff>137795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19824"/>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119056</xdr:rowOff>
    </xdr:from>
    <xdr:to>
      <xdr:col>116</xdr:col>
      <xdr:colOff>114300</xdr:colOff>
      <xdr:row>77</xdr:row>
      <xdr:rowOff>49206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141933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148813</xdr:rowOff>
    </xdr:from>
    <xdr:to>
      <xdr:col>112</xdr:col>
      <xdr:colOff>38100</xdr:colOff>
      <xdr:row>77</xdr:row>
      <xdr:rowOff>78963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95490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5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29617</xdr:rowOff>
    </xdr:from>
    <xdr:to>
      <xdr:col>107</xdr:col>
      <xdr:colOff>101600</xdr:colOff>
      <xdr:row>77</xdr:row>
      <xdr:rowOff>131217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122344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67374</xdr:rowOff>
    </xdr:from>
    <xdr:to>
      <xdr:col>102</xdr:col>
      <xdr:colOff>165100</xdr:colOff>
      <xdr:row>77</xdr:row>
      <xdr:rowOff>168974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160101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86995</xdr:rowOff>
    </xdr:from>
    <xdr:to>
      <xdr:col>98</xdr:col>
      <xdr:colOff>38100</xdr:colOff>
      <xdr:row>78</xdr:row>
      <xdr:rowOff>17145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8272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普通建設事業費について、令和</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年度と比較して</a:t>
          </a:r>
          <a:r>
            <a:rPr kumimoji="1" lang="en-US" altLang="ja-JP" sz="1300" baseline="0">
              <a:latin typeface="ＭＳ Ｐゴシック" panose="020B0600070205080204" pitchFamily="50" charset="-128"/>
              <a:ea typeface="ＭＳ Ｐゴシック" panose="020B0600070205080204" pitchFamily="50" charset="-128"/>
            </a:rPr>
            <a:t>11,144</a:t>
          </a:r>
          <a:r>
            <a:rPr kumimoji="1" lang="ja-JP" altLang="en-US" sz="1300" baseline="0">
              <a:latin typeface="ＭＳ Ｐゴシック" panose="020B0600070205080204" pitchFamily="50" charset="-128"/>
              <a:ea typeface="ＭＳ Ｐゴシック" panose="020B0600070205080204" pitchFamily="50" charset="-128"/>
            </a:rPr>
            <a:t>円増加している要因として、総合公園体育館の屋根及び外壁改修工事や小中学校特別教室空調設備設置工事など、古くなった施設の改修や環境改善への支出が増加したためと考えられる。依然として類似団体内順位は低いが、今後も計画的に改修工事を予定していることから、普通建設事業費も増額することが想定される。国庫補助や町に有利な起債を活用するなど効率的に普通建設事業を実施できるよう努めていく。物件費は昨年に引き続き類似団体内順位が最下位となっているが、</a:t>
          </a:r>
          <a:r>
            <a:rPr kumimoji="1" lang="ja-JP" altLang="en-US" sz="1300">
              <a:latin typeface="ＭＳ Ｐゴシック" panose="020B0600070205080204" pitchFamily="50" charset="-128"/>
              <a:ea typeface="ＭＳ Ｐゴシック" panose="020B0600070205080204" pitchFamily="50" charset="-128"/>
            </a:rPr>
            <a:t>考えられる理由として、本町では多くの公共施設を町で運営していることや、各種計画等は原則、職員で作成していること等から、委託費が少ないことが大きな要因であると考える。なお、今後については、一部の公共施設の運営について、指定管理者制度の導入を予定していることから、物件費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全体としてみると、ほとんどが類似団体内平均値より低い結果となってはいるが、金額としては増額傾向にある。引き続き動向を注視し、適正な財政運営に努めていきたい。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32,365
31,593
34.07
12,202,719
11,804,702
365,579
7,335,134
7,431,848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94361</xdr:rowOff>
    </xdr:from>
    <xdr:to>
      <xdr:col>24</xdr:col>
      <xdr:colOff>63500</xdr:colOff>
      <xdr:row>36</xdr:row>
      <xdr:rowOff>105029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6561"/>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64262</xdr:rowOff>
    </xdr:from>
    <xdr:to>
      <xdr:col>19</xdr:col>
      <xdr:colOff>177800</xdr:colOff>
      <xdr:row>36</xdr:row>
      <xdr:rowOff>105029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36462"/>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64262</xdr:rowOff>
    </xdr:from>
    <xdr:to>
      <xdr:col>15</xdr:col>
      <xdr:colOff>50800</xdr:colOff>
      <xdr:row>36</xdr:row>
      <xdr:rowOff>99314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3646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81407</xdr:rowOff>
    </xdr:from>
    <xdr:to>
      <xdr:col>10</xdr:col>
      <xdr:colOff>114300</xdr:colOff>
      <xdr:row>36</xdr:row>
      <xdr:rowOff>99314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360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43561</xdr:rowOff>
    </xdr:from>
    <xdr:to>
      <xdr:col>24</xdr:col>
      <xdr:colOff>114300</xdr:colOff>
      <xdr:row>36</xdr:row>
      <xdr:rowOff>145161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21988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54229</xdr:rowOff>
    </xdr:from>
    <xdr:to>
      <xdr:col>20</xdr:col>
      <xdr:colOff>38100</xdr:colOff>
      <xdr:row>36</xdr:row>
      <xdr:rowOff>155829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146956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13462</xdr:rowOff>
    </xdr:from>
    <xdr:to>
      <xdr:col>15</xdr:col>
      <xdr:colOff>101600</xdr:colOff>
      <xdr:row>36</xdr:row>
      <xdr:rowOff>115062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106189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48514</xdr:rowOff>
    </xdr:from>
    <xdr:to>
      <xdr:col>10</xdr:col>
      <xdr:colOff>165100</xdr:colOff>
      <xdr:row>36</xdr:row>
      <xdr:rowOff>150114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141241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30607</xdr:rowOff>
    </xdr:from>
    <xdr:to>
      <xdr:col>6</xdr:col>
      <xdr:colOff>38100</xdr:colOff>
      <xdr:row>36</xdr:row>
      <xdr:rowOff>132207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123334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78086</xdr:rowOff>
    </xdr:from>
    <xdr:to>
      <xdr:col>24</xdr:col>
      <xdr:colOff>63500</xdr:colOff>
      <xdr:row>58</xdr:row>
      <xdr:rowOff>89026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2186"/>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89026</xdr:rowOff>
    </xdr:from>
    <xdr:to>
      <xdr:col>19</xdr:col>
      <xdr:colOff>177800</xdr:colOff>
      <xdr:row>58</xdr:row>
      <xdr:rowOff>91590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3126"/>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130781</xdr:rowOff>
    </xdr:from>
    <xdr:to>
      <xdr:col>15</xdr:col>
      <xdr:colOff>50800</xdr:colOff>
      <xdr:row>58</xdr:row>
      <xdr:rowOff>91590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31981"/>
          <a:ext cx="889000" cy="30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130781</xdr:rowOff>
    </xdr:from>
    <xdr:to>
      <xdr:col>10</xdr:col>
      <xdr:colOff>114300</xdr:colOff>
      <xdr:row>58</xdr:row>
      <xdr:rowOff>120073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31981"/>
          <a:ext cx="889000" cy="33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27286</xdr:rowOff>
    </xdr:from>
    <xdr:to>
      <xdr:col>24</xdr:col>
      <xdr:colOff>114300</xdr:colOff>
      <xdr:row>58</xdr:row>
      <xdr:rowOff>128886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38226</xdr:rowOff>
    </xdr:from>
    <xdr:to>
      <xdr:col>20</xdr:col>
      <xdr:colOff>38100</xdr:colOff>
      <xdr:row>58</xdr:row>
      <xdr:rowOff>139826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130953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40790</xdr:rowOff>
    </xdr:from>
    <xdr:to>
      <xdr:col>15</xdr:col>
      <xdr:colOff>101600</xdr:colOff>
      <xdr:row>58</xdr:row>
      <xdr:rowOff>142390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133517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7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79981</xdr:rowOff>
    </xdr:from>
    <xdr:to>
      <xdr:col>10</xdr:col>
      <xdr:colOff>165100</xdr:colOff>
      <xdr:row>57</xdr:row>
      <xdr:rowOff>10131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8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69273</xdr:rowOff>
    </xdr:from>
    <xdr:to>
      <xdr:col>6</xdr:col>
      <xdr:colOff>38100</xdr:colOff>
      <xdr:row>58</xdr:row>
      <xdr:rowOff>170873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162000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75220</xdr:rowOff>
    </xdr:from>
    <xdr:to>
      <xdr:col>24</xdr:col>
      <xdr:colOff>63500</xdr:colOff>
      <xdr:row>77</xdr:row>
      <xdr:rowOff>131843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6870"/>
          <a:ext cx="838200" cy="5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103482</xdr:rowOff>
    </xdr:from>
    <xdr:to>
      <xdr:col>19</xdr:col>
      <xdr:colOff>177800</xdr:colOff>
      <xdr:row>77</xdr:row>
      <xdr:rowOff>131843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05132"/>
          <a:ext cx="8890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103482</xdr:rowOff>
    </xdr:from>
    <xdr:to>
      <xdr:col>15</xdr:col>
      <xdr:colOff>50800</xdr:colOff>
      <xdr:row>78</xdr:row>
      <xdr:rowOff>116946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05132"/>
          <a:ext cx="8890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116946</xdr:rowOff>
    </xdr:from>
    <xdr:to>
      <xdr:col>10</xdr:col>
      <xdr:colOff>114300</xdr:colOff>
      <xdr:row>78</xdr:row>
      <xdr:rowOff>128026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0046"/>
          <a:ext cx="8890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24420</xdr:rowOff>
    </xdr:from>
    <xdr:to>
      <xdr:col>24</xdr:col>
      <xdr:colOff>114300</xdr:colOff>
      <xdr:row>77</xdr:row>
      <xdr:rowOff>126020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81043</xdr:rowOff>
    </xdr:from>
    <xdr:to>
      <xdr:col>20</xdr:col>
      <xdr:colOff>38100</xdr:colOff>
      <xdr:row>78</xdr:row>
      <xdr:rowOff>11193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52682</xdr:rowOff>
    </xdr:from>
    <xdr:to>
      <xdr:col>15</xdr:col>
      <xdr:colOff>101600</xdr:colOff>
      <xdr:row>77</xdr:row>
      <xdr:rowOff>154282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145409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66146</xdr:rowOff>
    </xdr:from>
    <xdr:to>
      <xdr:col>10</xdr:col>
      <xdr:colOff>165100</xdr:colOff>
      <xdr:row>78</xdr:row>
      <xdr:rowOff>167746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158873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77226</xdr:rowOff>
    </xdr:from>
    <xdr:to>
      <xdr:col>6</xdr:col>
      <xdr:colOff>38100</xdr:colOff>
      <xdr:row>79</xdr:row>
      <xdr:rowOff>7376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169953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93523</xdr:rowOff>
    </xdr:from>
    <xdr:to>
      <xdr:col>24</xdr:col>
      <xdr:colOff>63500</xdr:colOff>
      <xdr:row>98</xdr:row>
      <xdr:rowOff>147538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95623"/>
          <a:ext cx="8382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30021</xdr:rowOff>
    </xdr:from>
    <xdr:to>
      <xdr:col>19</xdr:col>
      <xdr:colOff>177800</xdr:colOff>
      <xdr:row>98</xdr:row>
      <xdr:rowOff>93523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32121"/>
          <a:ext cx="889000" cy="6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30021</xdr:rowOff>
    </xdr:from>
    <xdr:to>
      <xdr:col>15</xdr:col>
      <xdr:colOff>50800</xdr:colOff>
      <xdr:row>98</xdr:row>
      <xdr:rowOff>137463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2121"/>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137463</xdr:rowOff>
    </xdr:from>
    <xdr:to>
      <xdr:col>10</xdr:col>
      <xdr:colOff>114300</xdr:colOff>
      <xdr:row>99</xdr:row>
      <xdr:rowOff>60246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9563"/>
          <a:ext cx="889000" cy="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96738</xdr:rowOff>
    </xdr:from>
    <xdr:to>
      <xdr:col>24</xdr:col>
      <xdr:colOff>114300</xdr:colOff>
      <xdr:row>99</xdr:row>
      <xdr:rowOff>26888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11665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42723</xdr:rowOff>
    </xdr:from>
    <xdr:to>
      <xdr:col>20</xdr:col>
      <xdr:colOff>38100</xdr:colOff>
      <xdr:row>98</xdr:row>
      <xdr:rowOff>144323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135450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150671</xdr:rowOff>
    </xdr:from>
    <xdr:to>
      <xdr:col>15</xdr:col>
      <xdr:colOff>101600</xdr:colOff>
      <xdr:row>98</xdr:row>
      <xdr:rowOff>80821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71948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86663</xdr:rowOff>
    </xdr:from>
    <xdr:to>
      <xdr:col>10</xdr:col>
      <xdr:colOff>165100</xdr:colOff>
      <xdr:row>99</xdr:row>
      <xdr:rowOff>16813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8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9446</xdr:rowOff>
    </xdr:from>
    <xdr:to>
      <xdr:col>6</xdr:col>
      <xdr:colOff>38100</xdr:colOff>
      <xdr:row>99</xdr:row>
      <xdr:rowOff>111046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102173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38354</xdr:rowOff>
    </xdr:from>
    <xdr:to>
      <xdr:col>55</xdr:col>
      <xdr:colOff>0</xdr:colOff>
      <xdr:row>39</xdr:row>
      <xdr:rowOff>38354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4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38354</xdr:rowOff>
    </xdr:from>
    <xdr:to>
      <xdr:col>50</xdr:col>
      <xdr:colOff>114300</xdr:colOff>
      <xdr:row>39</xdr:row>
      <xdr:rowOff>38544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490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43497</xdr:rowOff>
    </xdr:from>
    <xdr:to>
      <xdr:col>45</xdr:col>
      <xdr:colOff>177800</xdr:colOff>
      <xdr:row>39</xdr:row>
      <xdr:rowOff>38544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58597"/>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43497</xdr:rowOff>
    </xdr:from>
    <xdr:to>
      <xdr:col>41</xdr:col>
      <xdr:colOff>50800</xdr:colOff>
      <xdr:row>38</xdr:row>
      <xdr:rowOff>45403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5859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159004</xdr:rowOff>
    </xdr:from>
    <xdr:to>
      <xdr:col>55</xdr:col>
      <xdr:colOff>50800</xdr:colOff>
      <xdr:row>39</xdr:row>
      <xdr:rowOff>89154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73931</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159004</xdr:rowOff>
    </xdr:from>
    <xdr:to>
      <xdr:col>50</xdr:col>
      <xdr:colOff>165100</xdr:colOff>
      <xdr:row>39</xdr:row>
      <xdr:rowOff>89154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80281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159194</xdr:rowOff>
    </xdr:from>
    <xdr:to>
      <xdr:col>46</xdr:col>
      <xdr:colOff>38100</xdr:colOff>
      <xdr:row>39</xdr:row>
      <xdr:rowOff>89344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80471</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164147</xdr:rowOff>
    </xdr:from>
    <xdr:to>
      <xdr:col>41</xdr:col>
      <xdr:colOff>101600</xdr:colOff>
      <xdr:row>38</xdr:row>
      <xdr:rowOff>94297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110824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8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166053</xdr:rowOff>
    </xdr:from>
    <xdr:to>
      <xdr:col>36</xdr:col>
      <xdr:colOff>165100</xdr:colOff>
      <xdr:row>38</xdr:row>
      <xdr:rowOff>96203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112730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84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160541</xdr:rowOff>
    </xdr:from>
    <xdr:to>
      <xdr:col>55</xdr:col>
      <xdr:colOff>0</xdr:colOff>
      <xdr:row>58</xdr:row>
      <xdr:rowOff>167475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04641"/>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167475</xdr:rowOff>
    </xdr:from>
    <xdr:to>
      <xdr:col>50</xdr:col>
      <xdr:colOff>114300</xdr:colOff>
      <xdr:row>58</xdr:row>
      <xdr:rowOff>168415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1575"/>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160503</xdr:rowOff>
    </xdr:from>
    <xdr:to>
      <xdr:col>45</xdr:col>
      <xdr:colOff>177800</xdr:colOff>
      <xdr:row>58</xdr:row>
      <xdr:rowOff>168415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04603"/>
          <a:ext cx="88900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155499</xdr:rowOff>
    </xdr:from>
    <xdr:to>
      <xdr:col>41</xdr:col>
      <xdr:colOff>50800</xdr:colOff>
      <xdr:row>58</xdr:row>
      <xdr:rowOff>160503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99599"/>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109741</xdr:rowOff>
    </xdr:from>
    <xdr:to>
      <xdr:col>55</xdr:col>
      <xdr:colOff>50800</xdr:colOff>
      <xdr:row>59</xdr:row>
      <xdr:rowOff>39891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24668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6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116675</xdr:rowOff>
    </xdr:from>
    <xdr:to>
      <xdr:col>50</xdr:col>
      <xdr:colOff>165100</xdr:colOff>
      <xdr:row>59</xdr:row>
      <xdr:rowOff>46825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37952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117615</xdr:rowOff>
    </xdr:from>
    <xdr:to>
      <xdr:col>46</xdr:col>
      <xdr:colOff>38100</xdr:colOff>
      <xdr:row>59</xdr:row>
      <xdr:rowOff>47765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38892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5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109703</xdr:rowOff>
    </xdr:from>
    <xdr:to>
      <xdr:col>41</xdr:col>
      <xdr:colOff>101600</xdr:colOff>
      <xdr:row>59</xdr:row>
      <xdr:rowOff>39853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30980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104699</xdr:rowOff>
    </xdr:from>
    <xdr:to>
      <xdr:col>36</xdr:col>
      <xdr:colOff>165100</xdr:colOff>
      <xdr:row>59</xdr:row>
      <xdr:rowOff>34849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25976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4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49518</xdr:rowOff>
    </xdr:from>
    <xdr:to>
      <xdr:col>55</xdr:col>
      <xdr:colOff>0</xdr:colOff>
      <xdr:row>78</xdr:row>
      <xdr:rowOff>165912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22618"/>
          <a:ext cx="838200" cy="1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143700</xdr:rowOff>
    </xdr:from>
    <xdr:to>
      <xdr:col>50</xdr:col>
      <xdr:colOff>114300</xdr:colOff>
      <xdr:row>78</xdr:row>
      <xdr:rowOff>165912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16800"/>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82169</xdr:rowOff>
    </xdr:from>
    <xdr:to>
      <xdr:col>45</xdr:col>
      <xdr:colOff>177800</xdr:colOff>
      <xdr:row>78</xdr:row>
      <xdr:rowOff>143700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55269"/>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77978</xdr:rowOff>
    </xdr:from>
    <xdr:to>
      <xdr:col>41</xdr:col>
      <xdr:colOff>50800</xdr:colOff>
      <xdr:row>78</xdr:row>
      <xdr:rowOff>82169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5107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170168</xdr:rowOff>
    </xdr:from>
    <xdr:to>
      <xdr:col>55</xdr:col>
      <xdr:colOff>50800</xdr:colOff>
      <xdr:row>78</xdr:row>
      <xdr:rowOff>100318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148595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115112</xdr:rowOff>
    </xdr:from>
    <xdr:to>
      <xdr:col>50</xdr:col>
      <xdr:colOff>165100</xdr:colOff>
      <xdr:row>79</xdr:row>
      <xdr:rowOff>45262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36389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92900</xdr:rowOff>
    </xdr:from>
    <xdr:to>
      <xdr:col>46</xdr:col>
      <xdr:colOff>38100</xdr:colOff>
      <xdr:row>79</xdr:row>
      <xdr:rowOff>23050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14177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5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31369</xdr:rowOff>
    </xdr:from>
    <xdr:to>
      <xdr:col>41</xdr:col>
      <xdr:colOff>101600</xdr:colOff>
      <xdr:row>78</xdr:row>
      <xdr:rowOff>132969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124096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27178</xdr:rowOff>
    </xdr:from>
    <xdr:to>
      <xdr:col>36</xdr:col>
      <xdr:colOff>165100</xdr:colOff>
      <xdr:row>78</xdr:row>
      <xdr:rowOff>128778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119905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8865</xdr:rowOff>
    </xdr:from>
    <xdr:to>
      <xdr:col>55</xdr:col>
      <xdr:colOff>0</xdr:colOff>
      <xdr:row>97</xdr:row>
      <xdr:rowOff>40500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68065"/>
          <a:ext cx="838200" cy="20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1815</xdr:rowOff>
    </xdr:from>
    <xdr:to>
      <xdr:col>50</xdr:col>
      <xdr:colOff>114300</xdr:colOff>
      <xdr:row>97</xdr:row>
      <xdr:rowOff>40500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32465"/>
          <a:ext cx="889000" cy="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169481</xdr:rowOff>
    </xdr:from>
    <xdr:to>
      <xdr:col>45</xdr:col>
      <xdr:colOff>177800</xdr:colOff>
      <xdr:row>97</xdr:row>
      <xdr:rowOff>1815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28681"/>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169481</xdr:rowOff>
    </xdr:from>
    <xdr:to>
      <xdr:col>41</xdr:col>
      <xdr:colOff>50800</xdr:colOff>
      <xdr:row>97</xdr:row>
      <xdr:rowOff>19341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28681"/>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129515</xdr:rowOff>
    </xdr:from>
    <xdr:to>
      <xdr:col>55</xdr:col>
      <xdr:colOff>50800</xdr:colOff>
      <xdr:row>96</xdr:row>
      <xdr:rowOff>59665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152392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161150</xdr:rowOff>
    </xdr:from>
    <xdr:to>
      <xdr:col>50</xdr:col>
      <xdr:colOff>165100</xdr:colOff>
      <xdr:row>97</xdr:row>
      <xdr:rowOff>91300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82427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122465</xdr:rowOff>
    </xdr:from>
    <xdr:to>
      <xdr:col>46</xdr:col>
      <xdr:colOff>38100</xdr:colOff>
      <xdr:row>97</xdr:row>
      <xdr:rowOff>52615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43742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118681</xdr:rowOff>
    </xdr:from>
    <xdr:to>
      <xdr:col>41</xdr:col>
      <xdr:colOff>101600</xdr:colOff>
      <xdr:row>97</xdr:row>
      <xdr:rowOff>48831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39958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139991</xdr:rowOff>
    </xdr:from>
    <xdr:to>
      <xdr:col>36</xdr:col>
      <xdr:colOff>165100</xdr:colOff>
      <xdr:row>97</xdr:row>
      <xdr:rowOff>70141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61268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54432</xdr:rowOff>
    </xdr:from>
    <xdr:to>
      <xdr:col>85</xdr:col>
      <xdr:colOff>127000</xdr:colOff>
      <xdr:row>37</xdr:row>
      <xdr:rowOff>57861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39808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54432</xdr:rowOff>
    </xdr:from>
    <xdr:to>
      <xdr:col>81</xdr:col>
      <xdr:colOff>50800</xdr:colOff>
      <xdr:row>37</xdr:row>
      <xdr:rowOff>62166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9808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10236</xdr:rowOff>
    </xdr:from>
    <xdr:to>
      <xdr:col>76</xdr:col>
      <xdr:colOff>114300</xdr:colOff>
      <xdr:row>37</xdr:row>
      <xdr:rowOff>62166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53886"/>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10236</xdr:rowOff>
    </xdr:from>
    <xdr:to>
      <xdr:col>71</xdr:col>
      <xdr:colOff>177800</xdr:colOff>
      <xdr:row>37</xdr:row>
      <xdr:rowOff>65824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53886"/>
          <a:ext cx="8890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7061</xdr:rowOff>
    </xdr:from>
    <xdr:to>
      <xdr:col>85</xdr:col>
      <xdr:colOff>177800</xdr:colOff>
      <xdr:row>37</xdr:row>
      <xdr:rowOff>108661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29938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3632</xdr:rowOff>
    </xdr:from>
    <xdr:to>
      <xdr:col>81</xdr:col>
      <xdr:colOff>101600</xdr:colOff>
      <xdr:row>37</xdr:row>
      <xdr:rowOff>105232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121759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11366</xdr:rowOff>
    </xdr:from>
    <xdr:to>
      <xdr:col>76</xdr:col>
      <xdr:colOff>165100</xdr:colOff>
      <xdr:row>37</xdr:row>
      <xdr:rowOff>112966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129493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130886</xdr:rowOff>
    </xdr:from>
    <xdr:to>
      <xdr:col>72</xdr:col>
      <xdr:colOff>38100</xdr:colOff>
      <xdr:row>37</xdr:row>
      <xdr:rowOff>61036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77563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15024</xdr:rowOff>
    </xdr:from>
    <xdr:to>
      <xdr:col>67</xdr:col>
      <xdr:colOff>101600</xdr:colOff>
      <xdr:row>37</xdr:row>
      <xdr:rowOff>116624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133151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148737</xdr:rowOff>
    </xdr:from>
    <xdr:to>
      <xdr:col>85</xdr:col>
      <xdr:colOff>127000</xdr:colOff>
      <xdr:row>57</xdr:row>
      <xdr:rowOff>160465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21387"/>
          <a:ext cx="8382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160465</xdr:rowOff>
    </xdr:from>
    <xdr:to>
      <xdr:col>81</xdr:col>
      <xdr:colOff>50800</xdr:colOff>
      <xdr:row>58</xdr:row>
      <xdr:rowOff>25674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33115"/>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157386</xdr:rowOff>
    </xdr:from>
    <xdr:to>
      <xdr:col>76</xdr:col>
      <xdr:colOff>114300</xdr:colOff>
      <xdr:row>58</xdr:row>
      <xdr:rowOff>25674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30036"/>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157386</xdr:rowOff>
    </xdr:from>
    <xdr:to>
      <xdr:col>71</xdr:col>
      <xdr:colOff>177800</xdr:colOff>
      <xdr:row>58</xdr:row>
      <xdr:rowOff>41691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30036"/>
          <a:ext cx="889000" cy="5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97937</xdr:rowOff>
    </xdr:from>
    <xdr:to>
      <xdr:col>85</xdr:col>
      <xdr:colOff>177800</xdr:colOff>
      <xdr:row>58</xdr:row>
      <xdr:rowOff>28087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12864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109665</xdr:rowOff>
    </xdr:from>
    <xdr:to>
      <xdr:col>81</xdr:col>
      <xdr:colOff>101600</xdr:colOff>
      <xdr:row>58</xdr:row>
      <xdr:rowOff>39815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30942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146324</xdr:rowOff>
    </xdr:from>
    <xdr:to>
      <xdr:col>76</xdr:col>
      <xdr:colOff>165100</xdr:colOff>
      <xdr:row>58</xdr:row>
      <xdr:rowOff>76474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67601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106586</xdr:rowOff>
    </xdr:from>
    <xdr:to>
      <xdr:col>72</xdr:col>
      <xdr:colOff>38100</xdr:colOff>
      <xdr:row>58</xdr:row>
      <xdr:rowOff>36736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27863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162341</xdr:rowOff>
    </xdr:from>
    <xdr:to>
      <xdr:col>67</xdr:col>
      <xdr:colOff>101600</xdr:colOff>
      <xdr:row>58</xdr:row>
      <xdr:rowOff>92491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83618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2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94535</xdr:rowOff>
    </xdr:from>
    <xdr:to>
      <xdr:col>85</xdr:col>
      <xdr:colOff>127000</xdr:colOff>
      <xdr:row>79</xdr:row>
      <xdr:rowOff>94895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39085"/>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85717</xdr:rowOff>
    </xdr:from>
    <xdr:to>
      <xdr:col>81</xdr:col>
      <xdr:colOff>50800</xdr:colOff>
      <xdr:row>79</xdr:row>
      <xdr:rowOff>94895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30267"/>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71447</xdr:rowOff>
    </xdr:from>
    <xdr:to>
      <xdr:col>76</xdr:col>
      <xdr:colOff>114300</xdr:colOff>
      <xdr:row>79</xdr:row>
      <xdr:rowOff>85717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15997"/>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71447</xdr:rowOff>
    </xdr:from>
    <xdr:to>
      <xdr:col>71</xdr:col>
      <xdr:colOff>177800</xdr:colOff>
      <xdr:row>79</xdr:row>
      <xdr:rowOff>93228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15997"/>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43735</xdr:rowOff>
    </xdr:from>
    <xdr:to>
      <xdr:col>85</xdr:col>
      <xdr:colOff>177800</xdr:colOff>
      <xdr:row>79</xdr:row>
      <xdr:rowOff>145335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44095</xdr:rowOff>
    </xdr:from>
    <xdr:to>
      <xdr:col>81</xdr:col>
      <xdr:colOff>101600</xdr:colOff>
      <xdr:row>79</xdr:row>
      <xdr:rowOff>145695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136822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8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34917</xdr:rowOff>
    </xdr:from>
    <xdr:to>
      <xdr:col>76</xdr:col>
      <xdr:colOff>165100</xdr:colOff>
      <xdr:row>79</xdr:row>
      <xdr:rowOff>136517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127644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7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20647</xdr:rowOff>
    </xdr:from>
    <xdr:to>
      <xdr:col>72</xdr:col>
      <xdr:colOff>38100</xdr:colOff>
      <xdr:row>79</xdr:row>
      <xdr:rowOff>122247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113374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57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42428</xdr:rowOff>
    </xdr:from>
    <xdr:to>
      <xdr:col>67</xdr:col>
      <xdr:colOff>101600</xdr:colOff>
      <xdr:row>79</xdr:row>
      <xdr:rowOff>144028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135155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85048</xdr:rowOff>
    </xdr:from>
    <xdr:to>
      <xdr:col>85</xdr:col>
      <xdr:colOff>127000</xdr:colOff>
      <xdr:row>96</xdr:row>
      <xdr:rowOff>90469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44248"/>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85048</xdr:rowOff>
    </xdr:from>
    <xdr:to>
      <xdr:col>81</xdr:col>
      <xdr:colOff>50800</xdr:colOff>
      <xdr:row>96</xdr:row>
      <xdr:rowOff>99402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44248"/>
          <a:ext cx="889000" cy="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99402</xdr:rowOff>
    </xdr:from>
    <xdr:to>
      <xdr:col>76</xdr:col>
      <xdr:colOff>114300</xdr:colOff>
      <xdr:row>96</xdr:row>
      <xdr:rowOff>114064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58602"/>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114064</xdr:rowOff>
    </xdr:from>
    <xdr:to>
      <xdr:col>71</xdr:col>
      <xdr:colOff>177800</xdr:colOff>
      <xdr:row>96</xdr:row>
      <xdr:rowOff>135079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73264"/>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39669</xdr:rowOff>
    </xdr:from>
    <xdr:to>
      <xdr:col>85</xdr:col>
      <xdr:colOff>177800</xdr:colOff>
      <xdr:row>96</xdr:row>
      <xdr:rowOff>141269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18096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34248</xdr:rowOff>
    </xdr:from>
    <xdr:to>
      <xdr:col>81</xdr:col>
      <xdr:colOff>101600</xdr:colOff>
      <xdr:row>96</xdr:row>
      <xdr:rowOff>135848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126975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48602</xdr:rowOff>
    </xdr:from>
    <xdr:to>
      <xdr:col>76</xdr:col>
      <xdr:colOff>165100</xdr:colOff>
      <xdr:row>96</xdr:row>
      <xdr:rowOff>150202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141329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63264</xdr:rowOff>
    </xdr:from>
    <xdr:to>
      <xdr:col>72</xdr:col>
      <xdr:colOff>38100</xdr:colOff>
      <xdr:row>96</xdr:row>
      <xdr:rowOff>164864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155991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1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84279</xdr:rowOff>
    </xdr:from>
    <xdr:to>
      <xdr:col>67</xdr:col>
      <xdr:colOff>101600</xdr:colOff>
      <xdr:row>97</xdr:row>
      <xdr:rowOff>14429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5556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前年度と比較して土木費が大きく増額しているのは、川角駅周辺地区整備事業返還金の皆増（</a:t>
          </a:r>
          <a:r>
            <a:rPr kumimoji="1" lang="en-US" altLang="ja-JP" sz="1300" baseline="0">
              <a:latin typeface="ＭＳ Ｐゴシック" panose="020B0600070205080204" pitchFamily="50" charset="-128"/>
              <a:ea typeface="ＭＳ Ｐゴシック" panose="020B0600070205080204" pitchFamily="50" charset="-128"/>
            </a:rPr>
            <a:t>350,045</a:t>
          </a:r>
          <a:r>
            <a:rPr kumimoji="1" lang="ja-JP" altLang="en-US" sz="1300" baseline="0">
              <a:latin typeface="ＭＳ Ｐゴシック" panose="020B0600070205080204" pitchFamily="50" charset="-128"/>
              <a:ea typeface="ＭＳ Ｐゴシック" panose="020B0600070205080204" pitchFamily="50" charset="-128"/>
            </a:rPr>
            <a:t>千円）が大きな要因であると考えられる。また、商工費も前年度より増額しているが、こちらはキャッシュレスポイント還元事業業務委託料の皆増（</a:t>
          </a:r>
          <a:r>
            <a:rPr kumimoji="1" lang="en-US" altLang="ja-JP" sz="1300" baseline="0">
              <a:latin typeface="ＭＳ Ｐゴシック" panose="020B0600070205080204" pitchFamily="50" charset="-128"/>
              <a:ea typeface="ＭＳ Ｐゴシック" panose="020B0600070205080204" pitchFamily="50" charset="-128"/>
            </a:rPr>
            <a:t>73,615</a:t>
          </a:r>
          <a:r>
            <a:rPr kumimoji="1" lang="ja-JP" altLang="en-US" sz="1300" baseline="0">
              <a:latin typeface="ＭＳ Ｐゴシック" panose="020B0600070205080204" pitchFamily="50" charset="-128"/>
              <a:ea typeface="ＭＳ Ｐゴシック" panose="020B0600070205080204" pitchFamily="50" charset="-128"/>
            </a:rPr>
            <a:t>千円）が要因であると考えられる。衛生費は前年度に引き続き減少しているが、新型コロナウイルスワクチン接種委託料の減（△</a:t>
          </a:r>
          <a:r>
            <a:rPr kumimoji="1" lang="en-US" altLang="ja-JP" sz="1300" baseline="0">
              <a:latin typeface="ＭＳ Ｐゴシック" panose="020B0600070205080204" pitchFamily="50" charset="-128"/>
              <a:ea typeface="ＭＳ Ｐゴシック" panose="020B0600070205080204" pitchFamily="50" charset="-128"/>
            </a:rPr>
            <a:t>48,820</a:t>
          </a:r>
          <a:r>
            <a:rPr kumimoji="1" lang="ja-JP" altLang="en-US" sz="1300" baseline="0">
              <a:latin typeface="ＭＳ Ｐゴシック" panose="020B0600070205080204" pitchFamily="50" charset="-128"/>
              <a:ea typeface="ＭＳ Ｐゴシック" panose="020B0600070205080204" pitchFamily="50" charset="-128"/>
            </a:rPr>
            <a:t>千円）などが要因となっている。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全体としてみると、ほとんどが類似団体平均値より低い結果となっている。必要な事業を適切に実施しつつ、業務の効率化などにより経費の削減に努めていく。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財政調整基金については、前年度から２３０，００９千円増加し、２．８４ポイントの増加となった。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令和２年度以降、実質単年度収支は黒字を維持しており、今後についても自主財源の確保や国・県の補助金の活用により健全な行財政運営に努めていく。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を生じている会計はなく、健全な数値であると言えるものの、特別会計の多くは一般会計からの繰出金に依存していることから、引き続き数値にとらわれることなく各種業務の在り方などについて検討し、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元利償還金については、臨時財政対策債の借入可能額も減少傾向にあることや、借入額以上に償還が進んでいることなどから、前年度より減少している。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一方で、各施設は老朽化が進んでおり、当該施設の改修や機能改善に利用できる町に有利な起債の事業期限が令和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年度までとなっているため、適正かつ計画的に借入ができるよう努めていく。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減少が主な要因となり、将来負担比率は減少した。近年の臨時財政対策債の借入可能額は減少傾向にあることから、今後も地方債残高は減少する見込みである。一方で、老朽化し更新が必要な公共施設が多くあり、更新の際には地方債に頼らざるを得ない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起債を活用する場合は、可能な限り有利な交付税措置が設けられている地方債を活用するなどして、将来負担比率の抑制又は適正化に努めていく。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埼玉県毛呂山町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財政調整基金は取り崩し以上に積立を行ったため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百万円の増額となっているが、公共施設整備基金から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百万円の取り崩しを行うなどしたため、その他特定目的基金は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百万円の減額となっている。総額では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なお、令和５年度に創設した小中一貫校施設整備基金へは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百万の積立を行い、皆増となっている。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未曽有の災害への対応などに備えて十分な積立を行う一方で、施設の老朽化対策の財源として活用など、適切な管理運用に努める。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①毛呂山町福祉基金：福祉活動に要する経費の財源目的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②毛呂山町公共施設整備基金：公共施設などの整備目的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③毛呂山町緑の基金：自然環境の保全及び育成、森林などの有する公益的機能の維持増進などを図る目的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④毛呂山町ふるさと納税基金：寄付者の移行を反映した施策の推進を図る目的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⑤毛呂山町森林環境譲与税基金：森林整備及びその推進を図る目的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⑥毛呂山町子ども・子育てゆめ基金：子ども及び子育てに関する環境づくりの推進を図る目的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⑦毛呂山町小中一貫校施設整備基金：小中一貫教育に適した教育環境の整備に要する経費の財源目的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福祉基金と緑の基金は利子以外の増減はなかった。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公共施設整備基金については公共施設に係る工事の財源とするため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それ以外の基金については、取崩しの額より積立金の額が大きいため増額となっている。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子ども・子育てゆめ基金については、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小中一貫校施設整備基金については、取崩しはなく、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各基金の用途に応じて、適宜調整をしながら、計画的に積立及び取り崩しを行い、適切な基金運営を図る。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百万円を取り崩しているが、前々年度の繰越金の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百万円、補正予算計上時や預金利子などで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百万円を積み立てたため、合計では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今後も財政標準機簿の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の保持を目的とし、財源不足や災害の発生など不測の事態に対応できるよう基金の積み増しをしていく必要がある。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減災基金なし。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12202719</v>
      </c>
      <c r="BO4" s="371"/>
      <c r="BP4" s="371"/>
      <c r="BQ4" s="371"/>
      <c r="BR4" s="371"/>
      <c r="BS4" s="371"/>
      <c r="BT4" s="371"/>
      <c r="BU4" s="372"/>
      <c r="BV4" s="370">
        <v>11456653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6.5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11804702</v>
      </c>
      <c r="BO5" s="408"/>
      <c r="BP5" s="408"/>
      <c r="BQ5" s="408"/>
      <c r="BR5" s="408"/>
      <c r="BS5" s="408"/>
      <c r="BT5" s="408"/>
      <c r="BU5" s="409"/>
      <c r="BV5" s="407">
        <v>10975844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92.3</v>
      </c>
      <c r="CU5" s="405"/>
      <c r="CV5" s="405"/>
      <c r="CW5" s="405"/>
      <c r="CX5" s="405"/>
      <c r="CY5" s="405"/>
      <c r="CZ5" s="405"/>
      <c r="DA5" s="406"/>
      <c r="DB5" s="404">
        <v>91.9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398017</v>
      </c>
      <c r="BO6" s="408"/>
      <c r="BP6" s="408"/>
      <c r="BQ6" s="408"/>
      <c r="BR6" s="408"/>
      <c r="BS6" s="408"/>
      <c r="BT6" s="408"/>
      <c r="BU6" s="409"/>
      <c r="BV6" s="407">
        <v>480809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93.1</v>
      </c>
      <c r="CU6" s="445"/>
      <c r="CV6" s="445"/>
      <c r="CW6" s="445"/>
      <c r="CX6" s="445"/>
      <c r="CY6" s="445"/>
      <c r="CZ6" s="445"/>
      <c r="DA6" s="446"/>
      <c r="DB6" s="444">
        <v>93.8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32438</v>
      </c>
      <c r="BO7" s="408"/>
      <c r="BP7" s="408"/>
      <c r="BQ7" s="408"/>
      <c r="BR7" s="408"/>
      <c r="BS7" s="408"/>
      <c r="BT7" s="408"/>
      <c r="BU7" s="409"/>
      <c r="BV7" s="407">
        <v>13816</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7335134</v>
      </c>
      <c r="CU7" s="408"/>
      <c r="CV7" s="408"/>
      <c r="CW7" s="408"/>
      <c r="CX7" s="408"/>
      <c r="CY7" s="408"/>
      <c r="CZ7" s="408"/>
      <c r="DA7" s="409"/>
      <c r="DB7" s="407">
        <v>7197691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365579</v>
      </c>
      <c r="BO8" s="408"/>
      <c r="BP8" s="408"/>
      <c r="BQ8" s="408"/>
      <c r="BR8" s="408"/>
      <c r="BS8" s="408"/>
      <c r="BT8" s="408"/>
      <c r="BU8" s="409"/>
      <c r="BV8" s="407">
        <v>466993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35366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-101414</v>
      </c>
      <c r="BO9" s="408"/>
      <c r="BP9" s="408"/>
      <c r="BQ9" s="408"/>
      <c r="BR9" s="408"/>
      <c r="BS9" s="408"/>
      <c r="BT9" s="408"/>
      <c r="BU9" s="409"/>
      <c r="BV9" s="407">
        <v>36969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11.1</v>
      </c>
      <c r="CU9" s="405"/>
      <c r="CV9" s="405"/>
      <c r="CW9" s="405"/>
      <c r="CX9" s="405"/>
      <c r="CY9" s="405"/>
      <c r="CZ9" s="405"/>
      <c r="DA9" s="406"/>
      <c r="DB9" s="404">
        <v>11.8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37275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585022</v>
      </c>
      <c r="BO10" s="408"/>
      <c r="BP10" s="408"/>
      <c r="BQ10" s="408"/>
      <c r="BR10" s="408"/>
      <c r="BS10" s="408"/>
      <c r="BT10" s="408"/>
      <c r="BU10" s="409"/>
      <c r="BV10" s="407">
        <v>493907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32365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355013</v>
      </c>
      <c r="BO12" s="408"/>
      <c r="BP12" s="408"/>
      <c r="BQ12" s="408"/>
      <c r="BR12" s="408"/>
      <c r="BS12" s="408"/>
      <c r="BT12" s="408"/>
      <c r="BU12" s="409"/>
      <c r="BV12" s="407">
        <v>373891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31593</v>
      </c>
      <c r="S13" s="492"/>
      <c r="T13" s="492"/>
      <c r="U13" s="492"/>
      <c r="V13" s="493"/>
      <c r="W13" s="423" t="s">
        <v>131</v>
      </c>
      <c r="X13" s="424"/>
      <c r="Y13" s="424"/>
      <c r="Z13" s="424"/>
      <c r="AA13" s="424"/>
      <c r="AB13" s="414"/>
      <c r="AC13" s="458">
        <v>201</v>
      </c>
      <c r="AD13" s="459"/>
      <c r="AE13" s="459"/>
      <c r="AF13" s="459"/>
      <c r="AG13" s="501"/>
      <c r="AH13" s="458">
        <v>239</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128595</v>
      </c>
      <c r="BO13" s="408"/>
      <c r="BP13" s="408"/>
      <c r="BQ13" s="408"/>
      <c r="BR13" s="408"/>
      <c r="BS13" s="408"/>
      <c r="BT13" s="408"/>
      <c r="BU13" s="409"/>
      <c r="BV13" s="407">
        <v>156985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8.4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32616</v>
      </c>
      <c r="S14" s="492"/>
      <c r="T14" s="492"/>
      <c r="U14" s="492"/>
      <c r="V14" s="493"/>
      <c r="W14" s="397"/>
      <c r="X14" s="398"/>
      <c r="Y14" s="398"/>
      <c r="Z14" s="398"/>
      <c r="AA14" s="398"/>
      <c r="AB14" s="387"/>
      <c r="AC14" s="494">
        <v>1.4</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v>
      </c>
      <c r="CU14" s="506"/>
      <c r="CV14" s="506"/>
      <c r="CW14" s="506"/>
      <c r="CX14" s="506"/>
      <c r="CY14" s="506"/>
      <c r="CZ14" s="506"/>
      <c r="DA14" s="507"/>
      <c r="DB14" s="505">
        <v>26.7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31919</v>
      </c>
      <c r="S15" s="492"/>
      <c r="T15" s="492"/>
      <c r="U15" s="492"/>
      <c r="V15" s="493"/>
      <c r="W15" s="423" t="s">
        <v>137</v>
      </c>
      <c r="X15" s="424"/>
      <c r="Y15" s="424"/>
      <c r="Z15" s="424"/>
      <c r="AA15" s="424"/>
      <c r="AB15" s="414"/>
      <c r="AC15" s="458">
        <v>3686</v>
      </c>
      <c r="AD15" s="459"/>
      <c r="AE15" s="459"/>
      <c r="AF15" s="459"/>
      <c r="AG15" s="501"/>
      <c r="AH15" s="458">
        <v>4070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3676512</v>
      </c>
      <c r="BO15" s="371"/>
      <c r="BP15" s="371"/>
      <c r="BQ15" s="371"/>
      <c r="BR15" s="371"/>
      <c r="BS15" s="371"/>
      <c r="BT15" s="371"/>
      <c r="BU15" s="372"/>
      <c r="BV15" s="370">
        <v>3558284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24.9</v>
      </c>
      <c r="AD16" s="495"/>
      <c r="AE16" s="495"/>
      <c r="AF16" s="495"/>
      <c r="AG16" s="496"/>
      <c r="AH16" s="494">
        <v>25.9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6349909</v>
      </c>
      <c r="BO16" s="408"/>
      <c r="BP16" s="408"/>
      <c r="BQ16" s="408"/>
      <c r="BR16" s="408"/>
      <c r="BS16" s="408"/>
      <c r="BT16" s="408"/>
      <c r="BU16" s="409"/>
      <c r="BV16" s="407">
        <v>6164132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10909</v>
      </c>
      <c r="AD17" s="459"/>
      <c r="AE17" s="459"/>
      <c r="AF17" s="459"/>
      <c r="AG17" s="501"/>
      <c r="AH17" s="458">
        <v>11429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4597591</v>
      </c>
      <c r="BO17" s="408"/>
      <c r="BP17" s="408"/>
      <c r="BQ17" s="408"/>
      <c r="BR17" s="408"/>
      <c r="BS17" s="408"/>
      <c r="BT17" s="408"/>
      <c r="BU17" s="409"/>
      <c r="BV17" s="407">
        <v>4445190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34.07</v>
      </c>
      <c r="M18" s="531"/>
      <c r="N18" s="531"/>
      <c r="O18" s="531"/>
      <c r="P18" s="531"/>
      <c r="Q18" s="531"/>
      <c r="R18" s="532"/>
      <c r="S18" s="532"/>
      <c r="T18" s="532"/>
      <c r="U18" s="532"/>
      <c r="V18" s="533"/>
      <c r="W18" s="425"/>
      <c r="X18" s="426"/>
      <c r="Y18" s="426"/>
      <c r="Z18" s="426"/>
      <c r="AA18" s="426"/>
      <c r="AB18" s="417"/>
      <c r="AC18" s="534">
        <v>73.7</v>
      </c>
      <c r="AD18" s="535"/>
      <c r="AE18" s="535"/>
      <c r="AF18" s="535"/>
      <c r="AG18" s="536"/>
      <c r="AH18" s="534">
        <v>72.599999999999994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6828740</v>
      </c>
      <c r="BO18" s="408"/>
      <c r="BP18" s="408"/>
      <c r="BQ18" s="408"/>
      <c r="BR18" s="408"/>
      <c r="BS18" s="408"/>
      <c r="BT18" s="408"/>
      <c r="BU18" s="409"/>
      <c r="BV18" s="407">
        <v>6743134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9288910</v>
      </c>
      <c r="BO19" s="408"/>
      <c r="BP19" s="408"/>
      <c r="BQ19" s="408"/>
      <c r="BR19" s="408"/>
      <c r="BS19" s="408"/>
      <c r="BT19" s="408"/>
      <c r="BU19" s="409"/>
      <c r="BV19" s="407">
        <v>8893501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15764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7431848</v>
      </c>
      <c r="BO22" s="371"/>
      <c r="BP22" s="371"/>
      <c r="BQ22" s="371"/>
      <c r="BR22" s="371"/>
      <c r="BS22" s="371"/>
      <c r="BT22" s="371"/>
      <c r="BU22" s="372"/>
      <c r="BV22" s="370">
        <v>8110549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6255353</v>
      </c>
      <c r="BO23" s="408"/>
      <c r="BP23" s="408"/>
      <c r="BQ23" s="408"/>
      <c r="BR23" s="408"/>
      <c r="BS23" s="408"/>
      <c r="BT23" s="408"/>
      <c r="BU23" s="409"/>
      <c r="BV23" s="407">
        <v>6765548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7390</v>
      </c>
      <c r="R24" s="459"/>
      <c r="S24" s="459"/>
      <c r="T24" s="459"/>
      <c r="U24" s="459"/>
      <c r="V24" s="501"/>
      <c r="W24" s="553"/>
      <c r="X24" s="554"/>
      <c r="Y24" s="555"/>
      <c r="Z24" s="457" t="s">
        <v>162</v>
      </c>
      <c r="AA24" s="437"/>
      <c r="AB24" s="437"/>
      <c r="AC24" s="437"/>
      <c r="AD24" s="437"/>
      <c r="AE24" s="437"/>
      <c r="AF24" s="437"/>
      <c r="AG24" s="438"/>
      <c r="AH24" s="458">
        <v>213</v>
      </c>
      <c r="AI24" s="459"/>
      <c r="AJ24" s="459"/>
      <c r="AK24" s="459"/>
      <c r="AL24" s="501"/>
      <c r="AM24" s="458">
        <v>670737</v>
      </c>
      <c r="AN24" s="459"/>
      <c r="AO24" s="459"/>
      <c r="AP24" s="459"/>
      <c r="AQ24" s="459"/>
      <c r="AR24" s="501"/>
      <c r="AS24" s="458">
        <v>3149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2359849</v>
      </c>
      <c r="BO24" s="408"/>
      <c r="BP24" s="408"/>
      <c r="BQ24" s="408"/>
      <c r="BR24" s="408"/>
      <c r="BS24" s="408"/>
      <c r="BT24" s="408"/>
      <c r="BU24" s="409"/>
      <c r="BV24" s="407">
        <v>2566181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920777</v>
      </c>
      <c r="BO25" s="371"/>
      <c r="BP25" s="371"/>
      <c r="BQ25" s="371"/>
      <c r="BR25" s="371"/>
      <c r="BS25" s="371"/>
      <c r="BT25" s="371"/>
      <c r="BU25" s="372"/>
      <c r="BV25" s="370">
        <v>529774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3180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11286</v>
      </c>
      <c r="AN27" s="459"/>
      <c r="AO27" s="459"/>
      <c r="AP27" s="459"/>
      <c r="AQ27" s="459"/>
      <c r="AR27" s="501"/>
      <c r="AS27" s="458">
        <v>3762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16623</v>
      </c>
      <c r="BO27" s="527"/>
      <c r="BP27" s="527"/>
      <c r="BQ27" s="527"/>
      <c r="BR27" s="527"/>
      <c r="BS27" s="527"/>
      <c r="BT27" s="527"/>
      <c r="BU27" s="528"/>
      <c r="BV27" s="526">
        <v>106621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1371345</v>
      </c>
      <c r="BO28" s="371"/>
      <c r="BP28" s="371"/>
      <c r="BQ28" s="371"/>
      <c r="BR28" s="371"/>
      <c r="BS28" s="371"/>
      <c r="BT28" s="371"/>
      <c r="BU28" s="372"/>
      <c r="BV28" s="370">
        <v>1141336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2440</v>
      </c>
      <c r="R29" s="459"/>
      <c r="S29" s="459"/>
      <c r="T29" s="459"/>
      <c r="U29" s="459"/>
      <c r="V29" s="501"/>
      <c r="W29" s="556"/>
      <c r="X29" s="557"/>
      <c r="Y29" s="558"/>
      <c r="Z29" s="457" t="s">
        <v>177</v>
      </c>
      <c r="AA29" s="437"/>
      <c r="AB29" s="437"/>
      <c r="AC29" s="437"/>
      <c r="AD29" s="437"/>
      <c r="AE29" s="437"/>
      <c r="AF29" s="437"/>
      <c r="AG29" s="438"/>
      <c r="AH29" s="458">
        <v>216</v>
      </c>
      <c r="AI29" s="459"/>
      <c r="AJ29" s="459"/>
      <c r="AK29" s="459"/>
      <c r="AL29" s="501"/>
      <c r="AM29" s="458">
        <v>682023</v>
      </c>
      <c r="AN29" s="459"/>
      <c r="AO29" s="459"/>
      <c r="AP29" s="459"/>
      <c r="AQ29" s="459"/>
      <c r="AR29" s="501"/>
      <c r="AS29" s="458">
        <v>3158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861163</v>
      </c>
      <c r="BO30" s="527"/>
      <c r="BP30" s="527"/>
      <c r="BQ30" s="527"/>
      <c r="BR30" s="527"/>
      <c r="BS30" s="527"/>
      <c r="BT30" s="527"/>
      <c r="BU30" s="528"/>
      <c r="BV30" s="526">
        <v>1167170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水道事業特別会計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毛呂山・越生・鳩山公共下水道組合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株式会社　もろやま創成舎</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西入間広域消防組合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埼玉西部環境保全組合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坂戸地区衛生組合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広域静苑組合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埼玉県後期高齢者医療広域連合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埼玉県後期高齢者医療広域連合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埼玉県市町村総合事務組合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埼玉県市町村総合事務組合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彩の国さいたま人づくり広域連合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Q0ppGuM6jOKJzfhJxe8FTKE4CEF60+bzhC0K9ecqnC+nckj9AwE8Cy1uv4o7OwdNPbWoRy8ht85bQKV50oDuQ==" saltValue="/qhXYxtsp3charcv/S51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3615388</v>
      </c>
      <c r="S5" s="613"/>
      <c r="T5" s="613"/>
      <c r="U5" s="613"/>
      <c r="V5" s="613"/>
      <c r="W5" s="613"/>
      <c r="X5" s="613"/>
      <c r="Y5" s="614"/>
      <c r="Z5" s="615">
        <v>29.6</v>
      </c>
      <c r="AA5" s="615"/>
      <c r="AB5" s="615"/>
      <c r="AC5" s="615"/>
      <c r="AD5" s="616">
        <v>3504297</v>
      </c>
      <c r="AE5" s="616"/>
      <c r="AF5" s="616"/>
      <c r="AG5" s="616"/>
      <c r="AH5" s="616"/>
      <c r="AI5" s="616"/>
      <c r="AJ5" s="616"/>
      <c r="AK5" s="616"/>
      <c r="AL5" s="617">
        <v>47.8</v>
      </c>
      <c r="AM5" s="618"/>
      <c r="AN5" s="618"/>
      <c r="AO5" s="619"/>
      <c r="AP5" s="609" t="s">
        <v>216</v>
      </c>
      <c r="AQ5" s="610"/>
      <c r="AR5" s="610"/>
      <c r="AS5" s="610"/>
      <c r="AT5" s="610"/>
      <c r="AU5" s="610"/>
      <c r="AV5" s="610"/>
      <c r="AW5" s="610"/>
      <c r="AX5" s="610"/>
      <c r="AY5" s="610"/>
      <c r="AZ5" s="610"/>
      <c r="BA5" s="610"/>
      <c r="BB5" s="610"/>
      <c r="BC5" s="610"/>
      <c r="BD5" s="610"/>
      <c r="BE5" s="610"/>
      <c r="BF5" s="611"/>
      <c r="BG5" s="623">
        <v>3504297</v>
      </c>
      <c r="BH5" s="624"/>
      <c r="BI5" s="624"/>
      <c r="BJ5" s="624"/>
      <c r="BK5" s="624"/>
      <c r="BL5" s="624"/>
      <c r="BM5" s="624"/>
      <c r="BN5" s="625"/>
      <c r="BO5" s="626">
        <v>96.9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103191</v>
      </c>
      <c r="S6" s="624"/>
      <c r="T6" s="624"/>
      <c r="U6" s="624"/>
      <c r="V6" s="624"/>
      <c r="W6" s="624"/>
      <c r="X6" s="624"/>
      <c r="Y6" s="625"/>
      <c r="Z6" s="626">
        <v>0.8</v>
      </c>
      <c r="AA6" s="626"/>
      <c r="AB6" s="626"/>
      <c r="AC6" s="626"/>
      <c r="AD6" s="627">
        <v>103191</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3504297</v>
      </c>
      <c r="BH6" s="624"/>
      <c r="BI6" s="624"/>
      <c r="BJ6" s="624"/>
      <c r="BK6" s="624"/>
      <c r="BL6" s="624"/>
      <c r="BM6" s="624"/>
      <c r="BN6" s="625"/>
      <c r="BO6" s="626">
        <v>96.9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104169</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104169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1370</v>
      </c>
      <c r="S7" s="624"/>
      <c r="T7" s="624"/>
      <c r="U7" s="624"/>
      <c r="V7" s="624"/>
      <c r="W7" s="624"/>
      <c r="X7" s="624"/>
      <c r="Y7" s="625"/>
      <c r="Z7" s="626">
        <v>0</v>
      </c>
      <c r="AA7" s="626"/>
      <c r="AB7" s="626"/>
      <c r="AC7" s="626"/>
      <c r="AD7" s="627">
        <v>1370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1723294</v>
      </c>
      <c r="BH7" s="624"/>
      <c r="BI7" s="624"/>
      <c r="BJ7" s="624"/>
      <c r="BK7" s="624"/>
      <c r="BL7" s="624"/>
      <c r="BM7" s="624"/>
      <c r="BN7" s="625"/>
      <c r="BO7" s="626">
        <v>47.7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1905221</v>
      </c>
      <c r="CS7" s="624"/>
      <c r="CT7" s="624"/>
      <c r="CU7" s="624"/>
      <c r="CV7" s="624"/>
      <c r="CW7" s="624"/>
      <c r="CX7" s="624"/>
      <c r="CY7" s="625"/>
      <c r="CZ7" s="626">
        <v>16.100000000000001</v>
      </c>
      <c r="DA7" s="626"/>
      <c r="DB7" s="626"/>
      <c r="DC7" s="626"/>
      <c r="DD7" s="632">
        <v>69594</v>
      </c>
      <c r="DE7" s="624"/>
      <c r="DF7" s="624"/>
      <c r="DG7" s="624"/>
      <c r="DH7" s="624"/>
      <c r="DI7" s="624"/>
      <c r="DJ7" s="624"/>
      <c r="DK7" s="624"/>
      <c r="DL7" s="624"/>
      <c r="DM7" s="624"/>
      <c r="DN7" s="624"/>
      <c r="DO7" s="624"/>
      <c r="DP7" s="625"/>
      <c r="DQ7" s="632">
        <v>1683016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24902</v>
      </c>
      <c r="S8" s="624"/>
      <c r="T8" s="624"/>
      <c r="U8" s="624"/>
      <c r="V8" s="624"/>
      <c r="W8" s="624"/>
      <c r="X8" s="624"/>
      <c r="Y8" s="625"/>
      <c r="Z8" s="626">
        <v>0.2</v>
      </c>
      <c r="AA8" s="626"/>
      <c r="AB8" s="626"/>
      <c r="AC8" s="626"/>
      <c r="AD8" s="627">
        <v>24902</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58794</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4562243</v>
      </c>
      <c r="CS8" s="624"/>
      <c r="CT8" s="624"/>
      <c r="CU8" s="624"/>
      <c r="CV8" s="624"/>
      <c r="CW8" s="624"/>
      <c r="CX8" s="624"/>
      <c r="CY8" s="625"/>
      <c r="CZ8" s="626">
        <v>38.6</v>
      </c>
      <c r="DA8" s="626"/>
      <c r="DB8" s="626"/>
      <c r="DC8" s="626"/>
      <c r="DD8" s="632">
        <v>12498</v>
      </c>
      <c r="DE8" s="624"/>
      <c r="DF8" s="624"/>
      <c r="DG8" s="624"/>
      <c r="DH8" s="624"/>
      <c r="DI8" s="624"/>
      <c r="DJ8" s="624"/>
      <c r="DK8" s="624"/>
      <c r="DL8" s="624"/>
      <c r="DM8" s="624"/>
      <c r="DN8" s="624"/>
      <c r="DO8" s="624"/>
      <c r="DP8" s="625"/>
      <c r="DQ8" s="632">
        <v>2773041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28888</v>
      </c>
      <c r="S9" s="624"/>
      <c r="T9" s="624"/>
      <c r="U9" s="624"/>
      <c r="V9" s="624"/>
      <c r="W9" s="624"/>
      <c r="X9" s="624"/>
      <c r="Y9" s="625"/>
      <c r="Z9" s="626">
        <v>0.2</v>
      </c>
      <c r="AA9" s="626"/>
      <c r="AB9" s="626"/>
      <c r="AC9" s="626"/>
      <c r="AD9" s="627">
        <v>28888</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1547787</v>
      </c>
      <c r="BH9" s="624"/>
      <c r="BI9" s="624"/>
      <c r="BJ9" s="624"/>
      <c r="BK9" s="624"/>
      <c r="BL9" s="624"/>
      <c r="BM9" s="624"/>
      <c r="BN9" s="625"/>
      <c r="BO9" s="626">
        <v>42.8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890674</v>
      </c>
      <c r="CS9" s="624"/>
      <c r="CT9" s="624"/>
      <c r="CU9" s="624"/>
      <c r="CV9" s="624"/>
      <c r="CW9" s="624"/>
      <c r="CX9" s="624"/>
      <c r="CY9" s="625"/>
      <c r="CZ9" s="626">
        <v>7.5</v>
      </c>
      <c r="DA9" s="626"/>
      <c r="DB9" s="626"/>
      <c r="DC9" s="626"/>
      <c r="DD9" s="632">
        <v>968</v>
      </c>
      <c r="DE9" s="624"/>
      <c r="DF9" s="624"/>
      <c r="DG9" s="624"/>
      <c r="DH9" s="624"/>
      <c r="DI9" s="624"/>
      <c r="DJ9" s="624"/>
      <c r="DK9" s="624"/>
      <c r="DL9" s="624"/>
      <c r="DM9" s="624"/>
      <c r="DN9" s="624"/>
      <c r="DO9" s="624"/>
      <c r="DP9" s="625"/>
      <c r="DQ9" s="632">
        <v>749668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63312</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1020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808152</v>
      </c>
      <c r="S11" s="624"/>
      <c r="T11" s="624"/>
      <c r="U11" s="624"/>
      <c r="V11" s="624"/>
      <c r="W11" s="624"/>
      <c r="X11" s="624"/>
      <c r="Y11" s="625"/>
      <c r="Z11" s="628">
        <v>6.6</v>
      </c>
      <c r="AA11" s="629"/>
      <c r="AB11" s="629"/>
      <c r="AC11" s="635"/>
      <c r="AD11" s="632">
        <v>808152</v>
      </c>
      <c r="AE11" s="624"/>
      <c r="AF11" s="624"/>
      <c r="AG11" s="624"/>
      <c r="AH11" s="624"/>
      <c r="AI11" s="624"/>
      <c r="AJ11" s="624"/>
      <c r="AK11" s="625"/>
      <c r="AL11" s="628">
        <v>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53401</v>
      </c>
      <c r="BH11" s="624"/>
      <c r="BI11" s="624"/>
      <c r="BJ11" s="624"/>
      <c r="BK11" s="624"/>
      <c r="BL11" s="624"/>
      <c r="BM11" s="624"/>
      <c r="BN11" s="625"/>
      <c r="BO11" s="626">
        <v>1.5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141074</v>
      </c>
      <c r="CS11" s="624"/>
      <c r="CT11" s="624"/>
      <c r="CU11" s="624"/>
      <c r="CV11" s="624"/>
      <c r="CW11" s="624"/>
      <c r="CX11" s="624"/>
      <c r="CY11" s="625"/>
      <c r="CZ11" s="626">
        <v>1.2</v>
      </c>
      <c r="DA11" s="626"/>
      <c r="DB11" s="626"/>
      <c r="DC11" s="626"/>
      <c r="DD11" s="632">
        <v>11379</v>
      </c>
      <c r="DE11" s="624"/>
      <c r="DF11" s="624"/>
      <c r="DG11" s="624"/>
      <c r="DH11" s="624"/>
      <c r="DI11" s="624"/>
      <c r="DJ11" s="624"/>
      <c r="DK11" s="624"/>
      <c r="DL11" s="624"/>
      <c r="DM11" s="624"/>
      <c r="DN11" s="624"/>
      <c r="DO11" s="624"/>
      <c r="DP11" s="625"/>
      <c r="DQ11" s="632">
        <v>112444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73133</v>
      </c>
      <c r="S12" s="624"/>
      <c r="T12" s="624"/>
      <c r="U12" s="624"/>
      <c r="V12" s="624"/>
      <c r="W12" s="624"/>
      <c r="X12" s="624"/>
      <c r="Y12" s="625"/>
      <c r="Z12" s="626">
        <v>0.6</v>
      </c>
      <c r="AA12" s="626"/>
      <c r="AB12" s="626"/>
      <c r="AC12" s="626"/>
      <c r="AD12" s="627">
        <v>73133</v>
      </c>
      <c r="AE12" s="627"/>
      <c r="AF12" s="627"/>
      <c r="AG12" s="627"/>
      <c r="AH12" s="627"/>
      <c r="AI12" s="627"/>
      <c r="AJ12" s="627"/>
      <c r="AK12" s="627"/>
      <c r="AL12" s="628">
        <v>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1429042</v>
      </c>
      <c r="BH12" s="624"/>
      <c r="BI12" s="624"/>
      <c r="BJ12" s="624"/>
      <c r="BK12" s="624"/>
      <c r="BL12" s="624"/>
      <c r="BM12" s="624"/>
      <c r="BN12" s="625"/>
      <c r="BO12" s="626">
        <v>39.5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141332</v>
      </c>
      <c r="CS12" s="624"/>
      <c r="CT12" s="624"/>
      <c r="CU12" s="624"/>
      <c r="CV12" s="624"/>
      <c r="CW12" s="624"/>
      <c r="CX12" s="624"/>
      <c r="CY12" s="625"/>
      <c r="CZ12" s="626">
        <v>1.2</v>
      </c>
      <c r="DA12" s="626"/>
      <c r="DB12" s="626"/>
      <c r="DC12" s="626"/>
      <c r="DD12" s="632" t="s">
        <v>122</v>
      </c>
      <c r="DE12" s="624"/>
      <c r="DF12" s="624"/>
      <c r="DG12" s="624"/>
      <c r="DH12" s="624"/>
      <c r="DI12" s="624"/>
      <c r="DJ12" s="624"/>
      <c r="DK12" s="624"/>
      <c r="DL12" s="624"/>
      <c r="DM12" s="624"/>
      <c r="DN12" s="624"/>
      <c r="DO12" s="624"/>
      <c r="DP12" s="625"/>
      <c r="DQ12" s="632">
        <v>138404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1426301</v>
      </c>
      <c r="BH13" s="624"/>
      <c r="BI13" s="624"/>
      <c r="BJ13" s="624"/>
      <c r="BK13" s="624"/>
      <c r="BL13" s="624"/>
      <c r="BM13" s="624"/>
      <c r="BN13" s="625"/>
      <c r="BO13" s="626">
        <v>39.5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1401466</v>
      </c>
      <c r="CS13" s="624"/>
      <c r="CT13" s="624"/>
      <c r="CU13" s="624"/>
      <c r="CV13" s="624"/>
      <c r="CW13" s="624"/>
      <c r="CX13" s="624"/>
      <c r="CY13" s="625"/>
      <c r="CZ13" s="626">
        <v>11.9</v>
      </c>
      <c r="DA13" s="626"/>
      <c r="DB13" s="626"/>
      <c r="DC13" s="626"/>
      <c r="DD13" s="632">
        <v>421727</v>
      </c>
      <c r="DE13" s="624"/>
      <c r="DF13" s="624"/>
      <c r="DG13" s="624"/>
      <c r="DH13" s="624"/>
      <c r="DI13" s="624"/>
      <c r="DJ13" s="624"/>
      <c r="DK13" s="624"/>
      <c r="DL13" s="624"/>
      <c r="DM13" s="624"/>
      <c r="DN13" s="624"/>
      <c r="DO13" s="624"/>
      <c r="DP13" s="625"/>
      <c r="DQ13" s="632">
        <v>790973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1028</v>
      </c>
      <c r="S14" s="624"/>
      <c r="T14" s="624"/>
      <c r="U14" s="624"/>
      <c r="V14" s="624"/>
      <c r="W14" s="624"/>
      <c r="X14" s="624"/>
      <c r="Y14" s="625"/>
      <c r="Z14" s="626">
        <v>0</v>
      </c>
      <c r="AA14" s="626"/>
      <c r="AB14" s="626"/>
      <c r="AC14" s="626"/>
      <c r="AD14" s="627">
        <v>1028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106169</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603551</v>
      </c>
      <c r="CS14" s="624"/>
      <c r="CT14" s="624"/>
      <c r="CU14" s="624"/>
      <c r="CV14" s="624"/>
      <c r="CW14" s="624"/>
      <c r="CX14" s="624"/>
      <c r="CY14" s="625"/>
      <c r="CZ14" s="626">
        <v>5.0999999999999996</v>
      </c>
      <c r="DA14" s="626"/>
      <c r="DB14" s="626"/>
      <c r="DC14" s="626"/>
      <c r="DD14" s="632" t="s">
        <v>122</v>
      </c>
      <c r="DE14" s="624"/>
      <c r="DF14" s="624"/>
      <c r="DG14" s="624"/>
      <c r="DH14" s="624"/>
      <c r="DI14" s="624"/>
      <c r="DJ14" s="624"/>
      <c r="DK14" s="624"/>
      <c r="DL14" s="624"/>
      <c r="DM14" s="624"/>
      <c r="DN14" s="624"/>
      <c r="DO14" s="624"/>
      <c r="DP14" s="625"/>
      <c r="DQ14" s="632">
        <v>603551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245792</v>
      </c>
      <c r="BH15" s="624"/>
      <c r="BI15" s="624"/>
      <c r="BJ15" s="624"/>
      <c r="BK15" s="624"/>
      <c r="BL15" s="624"/>
      <c r="BM15" s="624"/>
      <c r="BN15" s="625"/>
      <c r="BO15" s="626">
        <v>6.8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1013472</v>
      </c>
      <c r="CS15" s="624"/>
      <c r="CT15" s="624"/>
      <c r="CU15" s="624"/>
      <c r="CV15" s="624"/>
      <c r="CW15" s="624"/>
      <c r="CX15" s="624"/>
      <c r="CY15" s="625"/>
      <c r="CZ15" s="626">
        <v>8.6</v>
      </c>
      <c r="DA15" s="626"/>
      <c r="DB15" s="626"/>
      <c r="DC15" s="626"/>
      <c r="DD15" s="632">
        <v>132547</v>
      </c>
      <c r="DE15" s="624"/>
      <c r="DF15" s="624"/>
      <c r="DG15" s="624"/>
      <c r="DH15" s="624"/>
      <c r="DI15" s="624"/>
      <c r="DJ15" s="624"/>
      <c r="DK15" s="624"/>
      <c r="DL15" s="624"/>
      <c r="DM15" s="624"/>
      <c r="DN15" s="624"/>
      <c r="DO15" s="624"/>
      <c r="DP15" s="625"/>
      <c r="DQ15" s="632">
        <v>902778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18169</v>
      </c>
      <c r="S16" s="624"/>
      <c r="T16" s="624"/>
      <c r="U16" s="624"/>
      <c r="V16" s="624"/>
      <c r="W16" s="624"/>
      <c r="X16" s="624"/>
      <c r="Y16" s="625"/>
      <c r="Z16" s="626">
        <v>0.1</v>
      </c>
      <c r="AA16" s="626"/>
      <c r="AB16" s="626"/>
      <c r="AC16" s="626"/>
      <c r="AD16" s="627">
        <v>18169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4311</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59702</v>
      </c>
      <c r="S17" s="624"/>
      <c r="T17" s="624"/>
      <c r="U17" s="624"/>
      <c r="V17" s="624"/>
      <c r="W17" s="624"/>
      <c r="X17" s="624"/>
      <c r="Y17" s="625"/>
      <c r="Z17" s="626">
        <v>0.5</v>
      </c>
      <c r="AA17" s="626"/>
      <c r="AB17" s="626"/>
      <c r="AC17" s="626"/>
      <c r="AD17" s="627">
        <v>59702</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1036169</v>
      </c>
      <c r="CS17" s="624"/>
      <c r="CT17" s="624"/>
      <c r="CU17" s="624"/>
      <c r="CV17" s="624"/>
      <c r="CW17" s="624"/>
      <c r="CX17" s="624"/>
      <c r="CY17" s="625"/>
      <c r="CZ17" s="626">
        <v>8.8000000000000007</v>
      </c>
      <c r="DA17" s="626"/>
      <c r="DB17" s="626"/>
      <c r="DC17" s="626"/>
      <c r="DD17" s="632" t="s">
        <v>122</v>
      </c>
      <c r="DE17" s="624"/>
      <c r="DF17" s="624"/>
      <c r="DG17" s="624"/>
      <c r="DH17" s="624"/>
      <c r="DI17" s="624"/>
      <c r="DJ17" s="624"/>
      <c r="DK17" s="624"/>
      <c r="DL17" s="624"/>
      <c r="DM17" s="624"/>
      <c r="DN17" s="624"/>
      <c r="DO17" s="624"/>
      <c r="DP17" s="625"/>
      <c r="DQ17" s="632">
        <v>1032829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21540</v>
      </c>
      <c r="S18" s="624"/>
      <c r="T18" s="624"/>
      <c r="U18" s="624"/>
      <c r="V18" s="624"/>
      <c r="W18" s="624"/>
      <c r="X18" s="624"/>
      <c r="Y18" s="625"/>
      <c r="Z18" s="626">
        <v>0.2</v>
      </c>
      <c r="AA18" s="626"/>
      <c r="AB18" s="626"/>
      <c r="AC18" s="626"/>
      <c r="AD18" s="627">
        <v>21540</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19206</v>
      </c>
      <c r="S19" s="624"/>
      <c r="T19" s="624"/>
      <c r="U19" s="624"/>
      <c r="V19" s="624"/>
      <c r="W19" s="624"/>
      <c r="X19" s="624"/>
      <c r="Y19" s="625"/>
      <c r="Z19" s="626">
        <v>0.2</v>
      </c>
      <c r="AA19" s="626"/>
      <c r="AB19" s="626"/>
      <c r="AC19" s="626"/>
      <c r="AD19" s="627">
        <v>19206</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111091</v>
      </c>
      <c r="BH19" s="624"/>
      <c r="BI19" s="624"/>
      <c r="BJ19" s="624"/>
      <c r="BK19" s="624"/>
      <c r="BL19" s="624"/>
      <c r="BM19" s="624"/>
      <c r="BN19" s="625"/>
      <c r="BO19" s="626">
        <v>3.1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2334</v>
      </c>
      <c r="S20" s="624"/>
      <c r="T20" s="624"/>
      <c r="U20" s="624"/>
      <c r="V20" s="624"/>
      <c r="W20" s="624"/>
      <c r="X20" s="624"/>
      <c r="Y20" s="625"/>
      <c r="Z20" s="626">
        <v>0</v>
      </c>
      <c r="AA20" s="626"/>
      <c r="AB20" s="626"/>
      <c r="AC20" s="626"/>
      <c r="AD20" s="627">
        <v>2334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111091</v>
      </c>
      <c r="BH20" s="624"/>
      <c r="BI20" s="624"/>
      <c r="BJ20" s="624"/>
      <c r="BK20" s="624"/>
      <c r="BL20" s="624"/>
      <c r="BM20" s="624"/>
      <c r="BN20" s="625"/>
      <c r="BO20" s="626">
        <v>3.1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11804702</v>
      </c>
      <c r="CS20" s="624"/>
      <c r="CT20" s="624"/>
      <c r="CU20" s="624"/>
      <c r="CV20" s="624"/>
      <c r="CW20" s="624"/>
      <c r="CX20" s="624"/>
      <c r="CY20" s="625"/>
      <c r="CZ20" s="626">
        <v>100</v>
      </c>
      <c r="DA20" s="626"/>
      <c r="DB20" s="626"/>
      <c r="DC20" s="626"/>
      <c r="DD20" s="632">
        <v>648713</v>
      </c>
      <c r="DE20" s="624"/>
      <c r="DF20" s="624"/>
      <c r="DG20" s="624"/>
      <c r="DH20" s="624"/>
      <c r="DI20" s="624"/>
      <c r="DJ20" s="624"/>
      <c r="DK20" s="624"/>
      <c r="DL20" s="624"/>
      <c r="DM20" s="624"/>
      <c r="DN20" s="624"/>
      <c r="DO20" s="624"/>
      <c r="DP20" s="625"/>
      <c r="DQ20" s="632">
        <v>8890893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2779711</v>
      </c>
      <c r="S21" s="624"/>
      <c r="T21" s="624"/>
      <c r="U21" s="624"/>
      <c r="V21" s="624"/>
      <c r="W21" s="624"/>
      <c r="X21" s="624"/>
      <c r="Y21" s="625"/>
      <c r="Z21" s="626">
        <v>22.8</v>
      </c>
      <c r="AA21" s="626"/>
      <c r="AB21" s="626"/>
      <c r="AC21" s="626"/>
      <c r="AD21" s="627">
        <v>2673397</v>
      </c>
      <c r="AE21" s="627"/>
      <c r="AF21" s="627"/>
      <c r="AG21" s="627"/>
      <c r="AH21" s="627"/>
      <c r="AI21" s="627"/>
      <c r="AJ21" s="627"/>
      <c r="AK21" s="627"/>
      <c r="AL21" s="628">
        <v>36.4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2673397</v>
      </c>
      <c r="S22" s="624"/>
      <c r="T22" s="624"/>
      <c r="U22" s="624"/>
      <c r="V22" s="624"/>
      <c r="W22" s="624"/>
      <c r="X22" s="624"/>
      <c r="Y22" s="625"/>
      <c r="Z22" s="626">
        <v>21.9</v>
      </c>
      <c r="AA22" s="626"/>
      <c r="AB22" s="626"/>
      <c r="AC22" s="626"/>
      <c r="AD22" s="627">
        <v>2673397</v>
      </c>
      <c r="AE22" s="627"/>
      <c r="AF22" s="627"/>
      <c r="AG22" s="627"/>
      <c r="AH22" s="627"/>
      <c r="AI22" s="627"/>
      <c r="AJ22" s="627"/>
      <c r="AK22" s="627"/>
      <c r="AL22" s="628">
        <v>36.4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106314</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111091</v>
      </c>
      <c r="BH23" s="624"/>
      <c r="BI23" s="624"/>
      <c r="BJ23" s="624"/>
      <c r="BK23" s="624"/>
      <c r="BL23" s="624"/>
      <c r="BM23" s="624"/>
      <c r="BN23" s="625"/>
      <c r="BO23" s="626">
        <v>3.1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5554566</v>
      </c>
      <c r="CS24" s="613"/>
      <c r="CT24" s="613"/>
      <c r="CU24" s="613"/>
      <c r="CV24" s="613"/>
      <c r="CW24" s="613"/>
      <c r="CX24" s="613"/>
      <c r="CY24" s="614"/>
      <c r="CZ24" s="617">
        <v>47.1</v>
      </c>
      <c r="DA24" s="618"/>
      <c r="DB24" s="618"/>
      <c r="DC24" s="634"/>
      <c r="DD24" s="655">
        <v>3958004</v>
      </c>
      <c r="DE24" s="613"/>
      <c r="DF24" s="613"/>
      <c r="DG24" s="613"/>
      <c r="DH24" s="613"/>
      <c r="DI24" s="613"/>
      <c r="DJ24" s="613"/>
      <c r="DK24" s="614"/>
      <c r="DL24" s="655">
        <v>3435416</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7535174</v>
      </c>
      <c r="S25" s="624"/>
      <c r="T25" s="624"/>
      <c r="U25" s="624"/>
      <c r="V25" s="624"/>
      <c r="W25" s="624"/>
      <c r="X25" s="624"/>
      <c r="Y25" s="625"/>
      <c r="Z25" s="626">
        <v>61.7</v>
      </c>
      <c r="AA25" s="626"/>
      <c r="AB25" s="626"/>
      <c r="AC25" s="626"/>
      <c r="AD25" s="627">
        <v>7317769</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1966179</v>
      </c>
      <c r="CS25" s="656"/>
      <c r="CT25" s="656"/>
      <c r="CU25" s="656"/>
      <c r="CV25" s="656"/>
      <c r="CW25" s="656"/>
      <c r="CX25" s="656"/>
      <c r="CY25" s="657"/>
      <c r="CZ25" s="628">
        <v>16.7</v>
      </c>
      <c r="DA25" s="653"/>
      <c r="DB25" s="653"/>
      <c r="DC25" s="658"/>
      <c r="DD25" s="632">
        <v>1813604</v>
      </c>
      <c r="DE25" s="656"/>
      <c r="DF25" s="656"/>
      <c r="DG25" s="656"/>
      <c r="DH25" s="656"/>
      <c r="DI25" s="656"/>
      <c r="DJ25" s="656"/>
      <c r="DK25" s="657"/>
      <c r="DL25" s="632">
        <v>1766911</v>
      </c>
      <c r="DM25" s="656"/>
      <c r="DN25" s="656"/>
      <c r="DO25" s="656"/>
      <c r="DP25" s="656"/>
      <c r="DQ25" s="656"/>
      <c r="DR25" s="656"/>
      <c r="DS25" s="656"/>
      <c r="DT25" s="656"/>
      <c r="DU25" s="656"/>
      <c r="DV25" s="657"/>
      <c r="DW25" s="628">
        <v>23.9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3437</v>
      </c>
      <c r="S26" s="624"/>
      <c r="T26" s="624"/>
      <c r="U26" s="624"/>
      <c r="V26" s="624"/>
      <c r="W26" s="624"/>
      <c r="X26" s="624"/>
      <c r="Y26" s="625"/>
      <c r="Z26" s="626">
        <v>0</v>
      </c>
      <c r="AA26" s="626"/>
      <c r="AB26" s="626"/>
      <c r="AC26" s="626"/>
      <c r="AD26" s="627">
        <v>3437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1245495</v>
      </c>
      <c r="CS26" s="624"/>
      <c r="CT26" s="624"/>
      <c r="CU26" s="624"/>
      <c r="CV26" s="624"/>
      <c r="CW26" s="624"/>
      <c r="CX26" s="624"/>
      <c r="CY26" s="625"/>
      <c r="CZ26" s="628">
        <v>10.6</v>
      </c>
      <c r="DA26" s="653"/>
      <c r="DB26" s="653"/>
      <c r="DC26" s="658"/>
      <c r="DD26" s="632">
        <v>1131608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43771</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3615388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2552218</v>
      </c>
      <c r="CS27" s="656"/>
      <c r="CT27" s="656"/>
      <c r="CU27" s="656"/>
      <c r="CV27" s="656"/>
      <c r="CW27" s="656"/>
      <c r="CX27" s="656"/>
      <c r="CY27" s="657"/>
      <c r="CZ27" s="628">
        <v>21.6</v>
      </c>
      <c r="DA27" s="653"/>
      <c r="DB27" s="653"/>
      <c r="DC27" s="658"/>
      <c r="DD27" s="632">
        <v>1111571</v>
      </c>
      <c r="DE27" s="656"/>
      <c r="DF27" s="656"/>
      <c r="DG27" s="656"/>
      <c r="DH27" s="656"/>
      <c r="DI27" s="656"/>
      <c r="DJ27" s="656"/>
      <c r="DK27" s="657"/>
      <c r="DL27" s="632">
        <v>635676</v>
      </c>
      <c r="DM27" s="656"/>
      <c r="DN27" s="656"/>
      <c r="DO27" s="656"/>
      <c r="DP27" s="656"/>
      <c r="DQ27" s="656"/>
      <c r="DR27" s="656"/>
      <c r="DS27" s="656"/>
      <c r="DT27" s="656"/>
      <c r="DU27" s="656"/>
      <c r="DV27" s="657"/>
      <c r="DW27" s="628">
        <v>8.6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72629</v>
      </c>
      <c r="S28" s="624"/>
      <c r="T28" s="624"/>
      <c r="U28" s="624"/>
      <c r="V28" s="624"/>
      <c r="W28" s="624"/>
      <c r="X28" s="624"/>
      <c r="Y28" s="625"/>
      <c r="Z28" s="626">
        <v>0.6</v>
      </c>
      <c r="AA28" s="626"/>
      <c r="AB28" s="626"/>
      <c r="AC28" s="626"/>
      <c r="AD28" s="627">
        <v>13480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1036169</v>
      </c>
      <c r="CS28" s="624"/>
      <c r="CT28" s="624"/>
      <c r="CU28" s="624"/>
      <c r="CV28" s="624"/>
      <c r="CW28" s="624"/>
      <c r="CX28" s="624"/>
      <c r="CY28" s="625"/>
      <c r="CZ28" s="628">
        <v>8.8000000000000007</v>
      </c>
      <c r="DA28" s="653"/>
      <c r="DB28" s="653"/>
      <c r="DC28" s="658"/>
      <c r="DD28" s="632">
        <v>1032829</v>
      </c>
      <c r="DE28" s="624"/>
      <c r="DF28" s="624"/>
      <c r="DG28" s="624"/>
      <c r="DH28" s="624"/>
      <c r="DI28" s="624"/>
      <c r="DJ28" s="624"/>
      <c r="DK28" s="625"/>
      <c r="DL28" s="632">
        <v>1032829</v>
      </c>
      <c r="DM28" s="624"/>
      <c r="DN28" s="624"/>
      <c r="DO28" s="624"/>
      <c r="DP28" s="624"/>
      <c r="DQ28" s="624"/>
      <c r="DR28" s="624"/>
      <c r="DS28" s="624"/>
      <c r="DT28" s="624"/>
      <c r="DU28" s="624"/>
      <c r="DV28" s="625"/>
      <c r="DW28" s="628">
        <v>14</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13256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1036169</v>
      </c>
      <c r="CS29" s="656"/>
      <c r="CT29" s="656"/>
      <c r="CU29" s="656"/>
      <c r="CV29" s="656"/>
      <c r="CW29" s="656"/>
      <c r="CX29" s="656"/>
      <c r="CY29" s="657"/>
      <c r="CZ29" s="628">
        <v>8.8000000000000007</v>
      </c>
      <c r="DA29" s="653"/>
      <c r="DB29" s="653"/>
      <c r="DC29" s="658"/>
      <c r="DD29" s="632">
        <v>1032829</v>
      </c>
      <c r="DE29" s="656"/>
      <c r="DF29" s="656"/>
      <c r="DG29" s="656"/>
      <c r="DH29" s="656"/>
      <c r="DI29" s="656"/>
      <c r="DJ29" s="656"/>
      <c r="DK29" s="657"/>
      <c r="DL29" s="632">
        <v>1032829</v>
      </c>
      <c r="DM29" s="656"/>
      <c r="DN29" s="656"/>
      <c r="DO29" s="656"/>
      <c r="DP29" s="656"/>
      <c r="DQ29" s="656"/>
      <c r="DR29" s="656"/>
      <c r="DS29" s="656"/>
      <c r="DT29" s="656"/>
      <c r="DU29" s="656"/>
      <c r="DV29" s="657"/>
      <c r="DW29" s="628">
        <v>14</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1795965</v>
      </c>
      <c r="S30" s="624"/>
      <c r="T30" s="624"/>
      <c r="U30" s="624"/>
      <c r="V30" s="624"/>
      <c r="W30" s="624"/>
      <c r="X30" s="624"/>
      <c r="Y30" s="625"/>
      <c r="Z30" s="626">
        <v>14.7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1014750</v>
      </c>
      <c r="CS30" s="624"/>
      <c r="CT30" s="624"/>
      <c r="CU30" s="624"/>
      <c r="CV30" s="624"/>
      <c r="CW30" s="624"/>
      <c r="CX30" s="624"/>
      <c r="CY30" s="625"/>
      <c r="CZ30" s="628">
        <v>8.6</v>
      </c>
      <c r="DA30" s="653"/>
      <c r="DB30" s="653"/>
      <c r="DC30" s="658"/>
      <c r="DD30" s="632">
        <v>1011410</v>
      </c>
      <c r="DE30" s="624"/>
      <c r="DF30" s="624"/>
      <c r="DG30" s="624"/>
      <c r="DH30" s="624"/>
      <c r="DI30" s="624"/>
      <c r="DJ30" s="624"/>
      <c r="DK30" s="625"/>
      <c r="DL30" s="632">
        <v>1011410</v>
      </c>
      <c r="DM30" s="624"/>
      <c r="DN30" s="624"/>
      <c r="DO30" s="624"/>
      <c r="DP30" s="624"/>
      <c r="DQ30" s="624"/>
      <c r="DR30" s="624"/>
      <c r="DS30" s="624"/>
      <c r="DT30" s="624"/>
      <c r="DU30" s="624"/>
      <c r="DV30" s="625"/>
      <c r="DW30" s="628">
        <v>13.7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97.8</v>
      </c>
      <c r="BN31" s="667"/>
      <c r="BO31" s="667"/>
      <c r="BP31" s="667"/>
      <c r="BQ31" s="668"/>
      <c r="BR31" s="670">
        <v>99.1</v>
      </c>
      <c r="BS31" s="667"/>
      <c r="BT31" s="667"/>
      <c r="BU31" s="667"/>
      <c r="BV31" s="667"/>
      <c r="BW31" s="667"/>
      <c r="BX31" s="618">
        <v>97.8</v>
      </c>
      <c r="BY31" s="667"/>
      <c r="BZ31" s="667"/>
      <c r="CA31" s="667"/>
      <c r="CB31" s="668"/>
      <c r="CD31" s="663"/>
      <c r="CE31" s="664"/>
      <c r="CF31" s="620" t="s">
        <v>300</v>
      </c>
      <c r="CG31" s="621"/>
      <c r="CH31" s="621"/>
      <c r="CI31" s="621"/>
      <c r="CJ31" s="621"/>
      <c r="CK31" s="621"/>
      <c r="CL31" s="621"/>
      <c r="CM31" s="621"/>
      <c r="CN31" s="621"/>
      <c r="CO31" s="621"/>
      <c r="CP31" s="621"/>
      <c r="CQ31" s="622"/>
      <c r="CR31" s="623">
        <v>21419</v>
      </c>
      <c r="CS31" s="656"/>
      <c r="CT31" s="656"/>
      <c r="CU31" s="656"/>
      <c r="CV31" s="656"/>
      <c r="CW31" s="656"/>
      <c r="CX31" s="656"/>
      <c r="CY31" s="657"/>
      <c r="CZ31" s="628">
        <v>0.2</v>
      </c>
      <c r="DA31" s="653"/>
      <c r="DB31" s="653"/>
      <c r="DC31" s="658"/>
      <c r="DD31" s="632">
        <v>21419</v>
      </c>
      <c r="DE31" s="656"/>
      <c r="DF31" s="656"/>
      <c r="DG31" s="656"/>
      <c r="DH31" s="656"/>
      <c r="DI31" s="656"/>
      <c r="DJ31" s="656"/>
      <c r="DK31" s="657"/>
      <c r="DL31" s="632">
        <v>21419</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784713</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56"/>
      <c r="BI32" s="656"/>
      <c r="BJ32" s="656"/>
      <c r="BK32" s="656"/>
      <c r="BL32" s="656"/>
      <c r="BM32" s="629">
        <v>98.4</v>
      </c>
      <c r="BN32" s="656"/>
      <c r="BO32" s="656"/>
      <c r="BP32" s="656"/>
      <c r="BQ32" s="669"/>
      <c r="BR32" s="680">
        <v>99.2</v>
      </c>
      <c r="BS32" s="656"/>
      <c r="BT32" s="656"/>
      <c r="BU32" s="656"/>
      <c r="BV32" s="656"/>
      <c r="BW32" s="656"/>
      <c r="BX32" s="629">
        <v>98.5</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23274</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99.1</v>
      </c>
      <c r="BH33" s="682"/>
      <c r="BI33" s="682"/>
      <c r="BJ33" s="682"/>
      <c r="BK33" s="682"/>
      <c r="BL33" s="682"/>
      <c r="BM33" s="683">
        <v>97.1</v>
      </c>
      <c r="BN33" s="682"/>
      <c r="BO33" s="682"/>
      <c r="BP33" s="682"/>
      <c r="BQ33" s="684"/>
      <c r="BR33" s="681">
        <v>99</v>
      </c>
      <c r="BS33" s="682"/>
      <c r="BT33" s="682"/>
      <c r="BU33" s="682"/>
      <c r="BV33" s="682"/>
      <c r="BW33" s="682"/>
      <c r="BX33" s="683">
        <v>96.8</v>
      </c>
      <c r="BY33" s="682"/>
      <c r="BZ33" s="682"/>
      <c r="CA33" s="682"/>
      <c r="CB33" s="684"/>
      <c r="CD33" s="620" t="s">
        <v>307</v>
      </c>
      <c r="CE33" s="621"/>
      <c r="CF33" s="621"/>
      <c r="CG33" s="621"/>
      <c r="CH33" s="621"/>
      <c r="CI33" s="621"/>
      <c r="CJ33" s="621"/>
      <c r="CK33" s="621"/>
      <c r="CL33" s="621"/>
      <c r="CM33" s="621"/>
      <c r="CN33" s="621"/>
      <c r="CO33" s="621"/>
      <c r="CP33" s="621"/>
      <c r="CQ33" s="622"/>
      <c r="CR33" s="623">
        <v>5597112</v>
      </c>
      <c r="CS33" s="656"/>
      <c r="CT33" s="656"/>
      <c r="CU33" s="656"/>
      <c r="CV33" s="656"/>
      <c r="CW33" s="656"/>
      <c r="CX33" s="656"/>
      <c r="CY33" s="657"/>
      <c r="CZ33" s="628">
        <v>47.4</v>
      </c>
      <c r="DA33" s="653"/>
      <c r="DB33" s="653"/>
      <c r="DC33" s="658"/>
      <c r="DD33" s="632">
        <v>4687409</v>
      </c>
      <c r="DE33" s="656"/>
      <c r="DF33" s="656"/>
      <c r="DG33" s="656"/>
      <c r="DH33" s="656"/>
      <c r="DI33" s="656"/>
      <c r="DJ33" s="656"/>
      <c r="DK33" s="657"/>
      <c r="DL33" s="632">
        <v>3393324</v>
      </c>
      <c r="DM33" s="656"/>
      <c r="DN33" s="656"/>
      <c r="DO33" s="656"/>
      <c r="DP33" s="656"/>
      <c r="DQ33" s="656"/>
      <c r="DR33" s="656"/>
      <c r="DS33" s="656"/>
      <c r="DT33" s="656"/>
      <c r="DU33" s="656"/>
      <c r="DV33" s="657"/>
      <c r="DW33" s="628">
        <v>45.9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37993</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1366614</v>
      </c>
      <c r="CS34" s="624"/>
      <c r="CT34" s="624"/>
      <c r="CU34" s="624"/>
      <c r="CV34" s="624"/>
      <c r="CW34" s="624"/>
      <c r="CX34" s="624"/>
      <c r="CY34" s="625"/>
      <c r="CZ34" s="628">
        <v>11.6</v>
      </c>
      <c r="DA34" s="653"/>
      <c r="DB34" s="653"/>
      <c r="DC34" s="658"/>
      <c r="DD34" s="632">
        <v>1112536</v>
      </c>
      <c r="DE34" s="624"/>
      <c r="DF34" s="624"/>
      <c r="DG34" s="624"/>
      <c r="DH34" s="624"/>
      <c r="DI34" s="624"/>
      <c r="DJ34" s="624"/>
      <c r="DK34" s="625"/>
      <c r="DL34" s="632">
        <v>922531</v>
      </c>
      <c r="DM34" s="624"/>
      <c r="DN34" s="624"/>
      <c r="DO34" s="624"/>
      <c r="DP34" s="624"/>
      <c r="DQ34" s="624"/>
      <c r="DR34" s="624"/>
      <c r="DS34" s="624"/>
      <c r="DT34" s="624"/>
      <c r="DU34" s="624"/>
      <c r="DV34" s="625"/>
      <c r="DW34" s="628">
        <v>12.5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942732</v>
      </c>
      <c r="S35" s="624"/>
      <c r="T35" s="624"/>
      <c r="U35" s="624"/>
      <c r="V35" s="624"/>
      <c r="W35" s="624"/>
      <c r="X35" s="624"/>
      <c r="Y35" s="625"/>
      <c r="Z35" s="626">
        <v>7.7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48089</v>
      </c>
      <c r="CS35" s="656"/>
      <c r="CT35" s="656"/>
      <c r="CU35" s="656"/>
      <c r="CV35" s="656"/>
      <c r="CW35" s="656"/>
      <c r="CX35" s="656"/>
      <c r="CY35" s="657"/>
      <c r="CZ35" s="628">
        <v>0.4</v>
      </c>
      <c r="DA35" s="653"/>
      <c r="DB35" s="653"/>
      <c r="DC35" s="658"/>
      <c r="DD35" s="632">
        <v>47392</v>
      </c>
      <c r="DE35" s="656"/>
      <c r="DF35" s="656"/>
      <c r="DG35" s="656"/>
      <c r="DH35" s="656"/>
      <c r="DI35" s="656"/>
      <c r="DJ35" s="656"/>
      <c r="DK35" s="657"/>
      <c r="DL35" s="632">
        <v>47392</v>
      </c>
      <c r="DM35" s="656"/>
      <c r="DN35" s="656"/>
      <c r="DO35" s="656"/>
      <c r="DP35" s="656"/>
      <c r="DQ35" s="656"/>
      <c r="DR35" s="656"/>
      <c r="DS35" s="656"/>
      <c r="DT35" s="656"/>
      <c r="DU35" s="656"/>
      <c r="DV35" s="657"/>
      <c r="DW35" s="628">
        <v>0.6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480809</v>
      </c>
      <c r="S36" s="624"/>
      <c r="T36" s="624"/>
      <c r="U36" s="624"/>
      <c r="V36" s="624"/>
      <c r="W36" s="624"/>
      <c r="X36" s="624"/>
      <c r="Y36" s="625"/>
      <c r="Z36" s="626">
        <v>3.9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1727336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88230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2130644</v>
      </c>
      <c r="CS36" s="624"/>
      <c r="CT36" s="624"/>
      <c r="CU36" s="624"/>
      <c r="CV36" s="624"/>
      <c r="CW36" s="624"/>
      <c r="CX36" s="624"/>
      <c r="CY36" s="625"/>
      <c r="CZ36" s="628">
        <v>18</v>
      </c>
      <c r="DA36" s="653"/>
      <c r="DB36" s="653"/>
      <c r="DC36" s="658"/>
      <c r="DD36" s="632">
        <v>1741112</v>
      </c>
      <c r="DE36" s="624"/>
      <c r="DF36" s="624"/>
      <c r="DG36" s="624"/>
      <c r="DH36" s="624"/>
      <c r="DI36" s="624"/>
      <c r="DJ36" s="624"/>
      <c r="DK36" s="625"/>
      <c r="DL36" s="632">
        <v>1344404</v>
      </c>
      <c r="DM36" s="624"/>
      <c r="DN36" s="624"/>
      <c r="DO36" s="624"/>
      <c r="DP36" s="624"/>
      <c r="DQ36" s="624"/>
      <c r="DR36" s="624"/>
      <c r="DS36" s="624"/>
      <c r="DT36" s="624"/>
      <c r="DU36" s="624"/>
      <c r="DV36" s="625"/>
      <c r="DW36" s="628">
        <v>18.2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132920</v>
      </c>
      <c r="S37" s="624"/>
      <c r="T37" s="624"/>
      <c r="U37" s="624"/>
      <c r="V37" s="624"/>
      <c r="W37" s="624"/>
      <c r="X37" s="624"/>
      <c r="Y37" s="625"/>
      <c r="Z37" s="626">
        <v>1.1000000000000001</v>
      </c>
      <c r="AA37" s="626"/>
      <c r="AB37" s="626"/>
      <c r="AC37" s="626"/>
      <c r="AD37" s="627">
        <v>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443246</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52874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1018992</v>
      </c>
      <c r="CS37" s="656"/>
      <c r="CT37" s="656"/>
      <c r="CU37" s="656"/>
      <c r="CV37" s="656"/>
      <c r="CW37" s="656"/>
      <c r="CX37" s="656"/>
      <c r="CY37" s="657"/>
      <c r="CZ37" s="628">
        <v>8.6</v>
      </c>
      <c r="DA37" s="653"/>
      <c r="DB37" s="653"/>
      <c r="DC37" s="658"/>
      <c r="DD37" s="632">
        <v>1018992</v>
      </c>
      <c r="DE37" s="656"/>
      <c r="DF37" s="656"/>
      <c r="DG37" s="656"/>
      <c r="DH37" s="656"/>
      <c r="DI37" s="656"/>
      <c r="DJ37" s="656"/>
      <c r="DK37" s="657"/>
      <c r="DL37" s="632">
        <v>945333</v>
      </c>
      <c r="DM37" s="656"/>
      <c r="DN37" s="656"/>
      <c r="DO37" s="656"/>
      <c r="DP37" s="656"/>
      <c r="DQ37" s="656"/>
      <c r="DR37" s="656"/>
      <c r="DS37" s="656"/>
      <c r="DT37" s="656"/>
      <c r="DU37" s="656"/>
      <c r="DV37" s="657"/>
      <c r="DW37" s="628">
        <v>12.8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336046</v>
      </c>
      <c r="S38" s="624"/>
      <c r="T38" s="624"/>
      <c r="U38" s="624"/>
      <c r="V38" s="624"/>
      <c r="W38" s="624"/>
      <c r="X38" s="624"/>
      <c r="Y38" s="625"/>
      <c r="Z38" s="626">
        <v>2.8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4923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1308090</v>
      </c>
      <c r="CS38" s="624"/>
      <c r="CT38" s="624"/>
      <c r="CU38" s="624"/>
      <c r="CV38" s="624"/>
      <c r="CW38" s="624"/>
      <c r="CX38" s="624"/>
      <c r="CY38" s="625"/>
      <c r="CZ38" s="628">
        <v>11.1</v>
      </c>
      <c r="DA38" s="653"/>
      <c r="DB38" s="653"/>
      <c r="DC38" s="658"/>
      <c r="DD38" s="632">
        <v>1078997</v>
      </c>
      <c r="DE38" s="624"/>
      <c r="DF38" s="624"/>
      <c r="DG38" s="624"/>
      <c r="DH38" s="624"/>
      <c r="DI38" s="624"/>
      <c r="DJ38" s="624"/>
      <c r="DK38" s="625"/>
      <c r="DL38" s="632">
        <v>1078997</v>
      </c>
      <c r="DM38" s="624"/>
      <c r="DN38" s="624"/>
      <c r="DO38" s="624"/>
      <c r="DP38" s="624"/>
      <c r="DQ38" s="624"/>
      <c r="DR38" s="624"/>
      <c r="DS38" s="624"/>
      <c r="DT38" s="624"/>
      <c r="DU38" s="624"/>
      <c r="DV38" s="625"/>
      <c r="DW38" s="628">
        <v>14.6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7031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740175</v>
      </c>
      <c r="CS39" s="656"/>
      <c r="CT39" s="656"/>
      <c r="CU39" s="656"/>
      <c r="CV39" s="656"/>
      <c r="CW39" s="656"/>
      <c r="CX39" s="656"/>
      <c r="CY39" s="657"/>
      <c r="CZ39" s="628">
        <v>6.3</v>
      </c>
      <c r="DA39" s="653"/>
      <c r="DB39" s="653"/>
      <c r="DC39" s="658"/>
      <c r="DD39" s="632">
        <v>707372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64146</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3500</v>
      </c>
      <c r="CS40" s="624"/>
      <c r="CT40" s="624"/>
      <c r="CU40" s="624"/>
      <c r="CV40" s="624"/>
      <c r="CW40" s="624"/>
      <c r="CX40" s="624"/>
      <c r="CY40" s="625"/>
      <c r="CZ40" s="628">
        <v>0</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12202719</v>
      </c>
      <c r="S41" s="696"/>
      <c r="T41" s="696"/>
      <c r="U41" s="696"/>
      <c r="V41" s="696"/>
      <c r="W41" s="696"/>
      <c r="X41" s="696"/>
      <c r="Y41" s="700"/>
      <c r="Z41" s="701">
        <v>100</v>
      </c>
      <c r="AA41" s="701"/>
      <c r="AB41" s="701"/>
      <c r="AC41" s="701"/>
      <c r="AD41" s="702">
        <v>7334690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260582</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1023508</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410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653024</v>
      </c>
      <c r="CS42" s="656"/>
      <c r="CT42" s="656"/>
      <c r="CU42" s="656"/>
      <c r="CV42" s="656"/>
      <c r="CW42" s="656"/>
      <c r="CX42" s="656"/>
      <c r="CY42" s="657"/>
      <c r="CZ42" s="628">
        <v>5.5</v>
      </c>
      <c r="DA42" s="653"/>
      <c r="DB42" s="653"/>
      <c r="DC42" s="658"/>
      <c r="DD42" s="632">
        <v>245480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58930</v>
      </c>
      <c r="CS43" s="656"/>
      <c r="CT43" s="656"/>
      <c r="CU43" s="656"/>
      <c r="CV43" s="656"/>
      <c r="CW43" s="656"/>
      <c r="CX43" s="656"/>
      <c r="CY43" s="657"/>
      <c r="CZ43" s="628">
        <v>0.5</v>
      </c>
      <c r="DA43" s="653"/>
      <c r="DB43" s="653"/>
      <c r="DC43" s="658"/>
      <c r="DD43" s="632">
        <v>58930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648713</v>
      </c>
      <c r="CS44" s="624"/>
      <c r="CT44" s="624"/>
      <c r="CU44" s="624"/>
      <c r="CV44" s="624"/>
      <c r="CW44" s="624"/>
      <c r="CX44" s="624"/>
      <c r="CY44" s="625"/>
      <c r="CZ44" s="628">
        <v>5.5</v>
      </c>
      <c r="DA44" s="629"/>
      <c r="DB44" s="629"/>
      <c r="DC44" s="635"/>
      <c r="DD44" s="632">
        <v>245480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111610</v>
      </c>
      <c r="CS45" s="656"/>
      <c r="CT45" s="656"/>
      <c r="CU45" s="656"/>
      <c r="CV45" s="656"/>
      <c r="CW45" s="656"/>
      <c r="CX45" s="656"/>
      <c r="CY45" s="657"/>
      <c r="CZ45" s="628">
        <v>0.9</v>
      </c>
      <c r="DA45" s="653"/>
      <c r="DB45" s="653"/>
      <c r="DC45" s="658"/>
      <c r="DD45" s="632">
        <v>23720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537103</v>
      </c>
      <c r="CS46" s="624"/>
      <c r="CT46" s="624"/>
      <c r="CU46" s="624"/>
      <c r="CV46" s="624"/>
      <c r="CW46" s="624"/>
      <c r="CX46" s="624"/>
      <c r="CY46" s="625"/>
      <c r="CZ46" s="628">
        <v>4.5</v>
      </c>
      <c r="DA46" s="629"/>
      <c r="DB46" s="629"/>
      <c r="DC46" s="635"/>
      <c r="DD46" s="632">
        <v>221760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4311</v>
      </c>
      <c r="CS47" s="656"/>
      <c r="CT47" s="656"/>
      <c r="CU47" s="656"/>
      <c r="CV47" s="656"/>
      <c r="CW47" s="656"/>
      <c r="CX47" s="656"/>
      <c r="CY47" s="657"/>
      <c r="CZ47" s="628">
        <v>0</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11804702</v>
      </c>
      <c r="CS49" s="682"/>
      <c r="CT49" s="682"/>
      <c r="CU49" s="682"/>
      <c r="CV49" s="682"/>
      <c r="CW49" s="682"/>
      <c r="CX49" s="682"/>
      <c r="CY49" s="711"/>
      <c r="CZ49" s="703">
        <v>100</v>
      </c>
      <c r="DA49" s="712"/>
      <c r="DB49" s="712"/>
      <c r="DC49" s="713"/>
      <c r="DD49" s="714">
        <v>8890893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gBxljAhVbQeZqEDpfTHh9vB9JXf6trGKC8oFjgyv3Ky8aE4yTcJnQT/8esBRBoyPt3e5mPRlToV0hZ50IlTTA==" saltValue="3y5SH2SjdATQfs9VOFhO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12203</v>
      </c>
      <c r="R7" s="753"/>
      <c r="S7" s="753"/>
      <c r="T7" s="753"/>
      <c r="U7" s="753"/>
      <c r="V7" s="753">
        <v>11805</v>
      </c>
      <c r="W7" s="753"/>
      <c r="X7" s="753"/>
      <c r="Y7" s="753"/>
      <c r="Z7" s="753"/>
      <c r="AA7" s="753">
        <v>398</v>
      </c>
      <c r="AB7" s="753"/>
      <c r="AC7" s="753"/>
      <c r="AD7" s="753"/>
      <c r="AE7" s="754"/>
      <c r="AF7" s="755">
        <v>366</v>
      </c>
      <c r="AG7" s="756"/>
      <c r="AH7" s="756"/>
      <c r="AI7" s="756"/>
      <c r="AJ7" s="757"/>
      <c r="AK7" s="758">
        <v>943</v>
      </c>
      <c r="AL7" s="759"/>
      <c r="AM7" s="759"/>
      <c r="AN7" s="759"/>
      <c r="AO7" s="759"/>
      <c r="AP7" s="759">
        <v>7432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-5</v>
      </c>
      <c r="CI7" s="744"/>
      <c r="CJ7" s="744"/>
      <c r="CK7" s="744"/>
      <c r="CL7" s="745"/>
      <c r="CM7" s="743">
        <v>10</v>
      </c>
      <c r="CN7" s="744"/>
      <c r="CO7" s="744"/>
      <c r="CP7" s="744"/>
      <c r="CQ7" s="745"/>
      <c r="CR7" s="743">
        <v>2</v>
      </c>
      <c r="CS7" s="744"/>
      <c r="CT7" s="744"/>
      <c r="CU7" s="744"/>
      <c r="CV7" s="745"/>
      <c r="CW7" s="743" t="s">
        <v>559</v>
      </c>
      <c r="CX7" s="744"/>
      <c r="CY7" s="744"/>
      <c r="CZ7" s="744"/>
      <c r="DA7" s="745"/>
      <c r="DB7" s="743" t="s">
        <v>559</v>
      </c>
      <c r="DC7" s="744"/>
      <c r="DD7" s="744"/>
      <c r="DE7" s="744"/>
      <c r="DF7" s="745"/>
      <c r="DG7" s="743" t="s">
        <v>559</v>
      </c>
      <c r="DH7" s="744"/>
      <c r="DI7" s="744"/>
      <c r="DJ7" s="744"/>
      <c r="DK7" s="745"/>
      <c r="DL7" s="743" t="s">
        <v>559</v>
      </c>
      <c r="DM7" s="744"/>
      <c r="DN7" s="744"/>
      <c r="DO7" s="744"/>
      <c r="DP7" s="745"/>
      <c r="DQ7" s="743" t="s">
        <v>559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12203</v>
      </c>
      <c r="R23" s="793"/>
      <c r="S23" s="793"/>
      <c r="T23" s="793"/>
      <c r="U23" s="793"/>
      <c r="V23" s="793">
        <v>11805</v>
      </c>
      <c r="W23" s="793"/>
      <c r="X23" s="793"/>
      <c r="Y23" s="793"/>
      <c r="Z23" s="793"/>
      <c r="AA23" s="793">
        <v>398</v>
      </c>
      <c r="AB23" s="793"/>
      <c r="AC23" s="793"/>
      <c r="AD23" s="793"/>
      <c r="AE23" s="794"/>
      <c r="AF23" s="795">
        <v>366</v>
      </c>
      <c r="AG23" s="793"/>
      <c r="AH23" s="793"/>
      <c r="AI23" s="793"/>
      <c r="AJ23" s="796"/>
      <c r="AK23" s="797"/>
      <c r="AL23" s="798"/>
      <c r="AM23" s="798"/>
      <c r="AN23" s="798"/>
      <c r="AO23" s="798"/>
      <c r="AP23" s="793">
        <v>7432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3985</v>
      </c>
      <c r="R28" s="823"/>
      <c r="S28" s="823"/>
      <c r="T28" s="823"/>
      <c r="U28" s="823"/>
      <c r="V28" s="823">
        <v>3897</v>
      </c>
      <c r="W28" s="823"/>
      <c r="X28" s="823"/>
      <c r="Y28" s="823"/>
      <c r="Z28" s="823"/>
      <c r="AA28" s="823">
        <v>88</v>
      </c>
      <c r="AB28" s="823"/>
      <c r="AC28" s="823"/>
      <c r="AD28" s="823"/>
      <c r="AE28" s="824"/>
      <c r="AF28" s="825">
        <v>88</v>
      </c>
      <c r="AG28" s="823"/>
      <c r="AH28" s="823"/>
      <c r="AI28" s="823"/>
      <c r="AJ28" s="826"/>
      <c r="AK28" s="827">
        <v>314</v>
      </c>
      <c r="AL28" s="828"/>
      <c r="AM28" s="828"/>
      <c r="AN28" s="828"/>
      <c r="AO28" s="828"/>
      <c r="AP28" s="828" t="s">
        <v>558</v>
      </c>
      <c r="AQ28" s="828"/>
      <c r="AR28" s="828"/>
      <c r="AS28" s="828"/>
      <c r="AT28" s="828"/>
      <c r="AU28" s="828" t="s">
        <v>558</v>
      </c>
      <c r="AV28" s="828"/>
      <c r="AW28" s="828"/>
      <c r="AX28" s="828"/>
      <c r="AY28" s="828"/>
      <c r="AZ28" s="829" t="s">
        <v>558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3097</v>
      </c>
      <c r="R29" s="784"/>
      <c r="S29" s="784"/>
      <c r="T29" s="784"/>
      <c r="U29" s="784"/>
      <c r="V29" s="784">
        <v>2973</v>
      </c>
      <c r="W29" s="784"/>
      <c r="X29" s="784"/>
      <c r="Y29" s="784"/>
      <c r="Z29" s="784"/>
      <c r="AA29" s="784">
        <v>124</v>
      </c>
      <c r="AB29" s="784"/>
      <c r="AC29" s="784"/>
      <c r="AD29" s="784"/>
      <c r="AE29" s="785"/>
      <c r="AF29" s="786">
        <v>124</v>
      </c>
      <c r="AG29" s="787"/>
      <c r="AH29" s="787"/>
      <c r="AI29" s="787"/>
      <c r="AJ29" s="788"/>
      <c r="AK29" s="834">
        <v>590</v>
      </c>
      <c r="AL29" s="830"/>
      <c r="AM29" s="830"/>
      <c r="AN29" s="830"/>
      <c r="AO29" s="830"/>
      <c r="AP29" s="830" t="s">
        <v>558</v>
      </c>
      <c r="AQ29" s="830"/>
      <c r="AR29" s="830"/>
      <c r="AS29" s="830"/>
      <c r="AT29" s="830"/>
      <c r="AU29" s="830" t="s">
        <v>558</v>
      </c>
      <c r="AV29" s="830"/>
      <c r="AW29" s="830"/>
      <c r="AX29" s="830"/>
      <c r="AY29" s="830"/>
      <c r="AZ29" s="831" t="s">
        <v>558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546</v>
      </c>
      <c r="R30" s="784"/>
      <c r="S30" s="784"/>
      <c r="T30" s="784"/>
      <c r="U30" s="784"/>
      <c r="V30" s="784">
        <v>541</v>
      </c>
      <c r="W30" s="784"/>
      <c r="X30" s="784"/>
      <c r="Y30" s="784"/>
      <c r="Z30" s="784"/>
      <c r="AA30" s="784">
        <v>5</v>
      </c>
      <c r="AB30" s="784"/>
      <c r="AC30" s="784"/>
      <c r="AD30" s="784"/>
      <c r="AE30" s="785"/>
      <c r="AF30" s="786">
        <v>5</v>
      </c>
      <c r="AG30" s="787"/>
      <c r="AH30" s="787"/>
      <c r="AI30" s="787"/>
      <c r="AJ30" s="788"/>
      <c r="AK30" s="834">
        <v>147</v>
      </c>
      <c r="AL30" s="830"/>
      <c r="AM30" s="830"/>
      <c r="AN30" s="830"/>
      <c r="AO30" s="830"/>
      <c r="AP30" s="830" t="s">
        <v>558</v>
      </c>
      <c r="AQ30" s="830"/>
      <c r="AR30" s="830"/>
      <c r="AS30" s="830"/>
      <c r="AT30" s="830"/>
      <c r="AU30" s="830" t="s">
        <v>558</v>
      </c>
      <c r="AV30" s="830"/>
      <c r="AW30" s="830"/>
      <c r="AX30" s="830"/>
      <c r="AY30" s="830"/>
      <c r="AZ30" s="831" t="s">
        <v>558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804</v>
      </c>
      <c r="R31" s="784"/>
      <c r="S31" s="784"/>
      <c r="T31" s="784"/>
      <c r="U31" s="784"/>
      <c r="V31" s="784">
        <v>685</v>
      </c>
      <c r="W31" s="784"/>
      <c r="X31" s="784"/>
      <c r="Y31" s="784"/>
      <c r="Z31" s="784"/>
      <c r="AA31" s="784">
        <v>119</v>
      </c>
      <c r="AB31" s="784"/>
      <c r="AC31" s="784"/>
      <c r="AD31" s="784"/>
      <c r="AE31" s="785"/>
      <c r="AF31" s="786">
        <v>659</v>
      </c>
      <c r="AG31" s="787"/>
      <c r="AH31" s="787"/>
      <c r="AI31" s="787"/>
      <c r="AJ31" s="788"/>
      <c r="AK31" s="834">
        <v>2</v>
      </c>
      <c r="AL31" s="830"/>
      <c r="AM31" s="830"/>
      <c r="AN31" s="830"/>
      <c r="AO31" s="830"/>
      <c r="AP31" s="830">
        <v>1405</v>
      </c>
      <c r="AQ31" s="830"/>
      <c r="AR31" s="830"/>
      <c r="AS31" s="830"/>
      <c r="AT31" s="830"/>
      <c r="AU31" s="830">
        <v>4</v>
      </c>
      <c r="AV31" s="830"/>
      <c r="AW31" s="830"/>
      <c r="AX31" s="830"/>
      <c r="AY31" s="830"/>
      <c r="AZ31" s="831" t="s">
        <v>558</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41</v>
      </c>
      <c r="R32" s="784"/>
      <c r="S32" s="784"/>
      <c r="T32" s="784"/>
      <c r="U32" s="784"/>
      <c r="V32" s="784">
        <v>37</v>
      </c>
      <c r="W32" s="784"/>
      <c r="X32" s="784"/>
      <c r="Y32" s="784"/>
      <c r="Z32" s="784"/>
      <c r="AA32" s="784">
        <v>4</v>
      </c>
      <c r="AB32" s="784"/>
      <c r="AC32" s="784"/>
      <c r="AD32" s="784"/>
      <c r="AE32" s="785"/>
      <c r="AF32" s="786">
        <v>4</v>
      </c>
      <c r="AG32" s="787"/>
      <c r="AH32" s="787"/>
      <c r="AI32" s="787"/>
      <c r="AJ32" s="788"/>
      <c r="AK32" s="834">
        <v>24</v>
      </c>
      <c r="AL32" s="830"/>
      <c r="AM32" s="830"/>
      <c r="AN32" s="830"/>
      <c r="AO32" s="830"/>
      <c r="AP32" s="830">
        <v>90</v>
      </c>
      <c r="AQ32" s="830"/>
      <c r="AR32" s="830"/>
      <c r="AS32" s="830"/>
      <c r="AT32" s="830"/>
      <c r="AU32" s="830">
        <v>90</v>
      </c>
      <c r="AV32" s="830"/>
      <c r="AW32" s="830"/>
      <c r="AX32" s="830"/>
      <c r="AY32" s="830"/>
      <c r="AZ32" s="831" t="s">
        <v>558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880</v>
      </c>
      <c r="AG63" s="844"/>
      <c r="AH63" s="844"/>
      <c r="AI63" s="844"/>
      <c r="AJ63" s="845"/>
      <c r="AK63" s="846"/>
      <c r="AL63" s="841"/>
      <c r="AM63" s="841"/>
      <c r="AN63" s="841"/>
      <c r="AO63" s="841"/>
      <c r="AP63" s="844">
        <v>1495</v>
      </c>
      <c r="AQ63" s="844"/>
      <c r="AR63" s="844"/>
      <c r="AS63" s="844"/>
      <c r="AT63" s="844"/>
      <c r="AU63" s="844">
        <v>94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544</v>
      </c>
      <c r="C68" s="870"/>
      <c r="D68" s="870"/>
      <c r="E68" s="870"/>
      <c r="F68" s="870"/>
      <c r="G68" s="870"/>
      <c r="H68" s="870"/>
      <c r="I68" s="870"/>
      <c r="J68" s="870"/>
      <c r="K68" s="870"/>
      <c r="L68" s="870"/>
      <c r="M68" s="870"/>
      <c r="N68" s="870"/>
      <c r="O68" s="870"/>
      <c r="P68" s="871"/>
      <c r="Q68" s="872">
        <v>1532</v>
      </c>
      <c r="R68" s="866"/>
      <c r="S68" s="866"/>
      <c r="T68" s="866"/>
      <c r="U68" s="866"/>
      <c r="V68" s="866">
        <v>1486</v>
      </c>
      <c r="W68" s="866"/>
      <c r="X68" s="866"/>
      <c r="Y68" s="866"/>
      <c r="Z68" s="866"/>
      <c r="AA68" s="866">
        <v>46</v>
      </c>
      <c r="AB68" s="866"/>
      <c r="AC68" s="866"/>
      <c r="AD68" s="866"/>
      <c r="AE68" s="866"/>
      <c r="AF68" s="866">
        <v>46</v>
      </c>
      <c r="AG68" s="866"/>
      <c r="AH68" s="866"/>
      <c r="AI68" s="866"/>
      <c r="AJ68" s="866"/>
      <c r="AK68" s="866">
        <v>709</v>
      </c>
      <c r="AL68" s="866"/>
      <c r="AM68" s="866"/>
      <c r="AN68" s="866"/>
      <c r="AO68" s="866"/>
      <c r="AP68" s="866">
        <v>4283</v>
      </c>
      <c r="AQ68" s="866"/>
      <c r="AR68" s="866"/>
      <c r="AS68" s="866"/>
      <c r="AT68" s="866"/>
      <c r="AU68" s="866">
        <v>2219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545</v>
      </c>
      <c r="C69" s="874"/>
      <c r="D69" s="874"/>
      <c r="E69" s="874"/>
      <c r="F69" s="874"/>
      <c r="G69" s="874"/>
      <c r="H69" s="874"/>
      <c r="I69" s="874"/>
      <c r="J69" s="874"/>
      <c r="K69" s="874"/>
      <c r="L69" s="874"/>
      <c r="M69" s="874"/>
      <c r="N69" s="874"/>
      <c r="O69" s="874"/>
      <c r="P69" s="875"/>
      <c r="Q69" s="876">
        <v>1487</v>
      </c>
      <c r="R69" s="830"/>
      <c r="S69" s="830"/>
      <c r="T69" s="830"/>
      <c r="U69" s="830"/>
      <c r="V69" s="830">
        <v>1450</v>
      </c>
      <c r="W69" s="830"/>
      <c r="X69" s="830"/>
      <c r="Y69" s="830"/>
      <c r="Z69" s="830"/>
      <c r="AA69" s="830">
        <v>38</v>
      </c>
      <c r="AB69" s="830"/>
      <c r="AC69" s="830"/>
      <c r="AD69" s="830"/>
      <c r="AE69" s="830"/>
      <c r="AF69" s="830">
        <v>38</v>
      </c>
      <c r="AG69" s="830"/>
      <c r="AH69" s="830"/>
      <c r="AI69" s="830"/>
      <c r="AJ69" s="830"/>
      <c r="AK69" s="830">
        <v>0</v>
      </c>
      <c r="AL69" s="830"/>
      <c r="AM69" s="830"/>
      <c r="AN69" s="830"/>
      <c r="AO69" s="830"/>
      <c r="AP69" s="830">
        <v>621</v>
      </c>
      <c r="AQ69" s="830"/>
      <c r="AR69" s="830"/>
      <c r="AS69" s="830"/>
      <c r="AT69" s="830"/>
      <c r="AU69" s="830">
        <v>311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546</v>
      </c>
      <c r="C70" s="874"/>
      <c r="D70" s="874"/>
      <c r="E70" s="874"/>
      <c r="F70" s="874"/>
      <c r="G70" s="874"/>
      <c r="H70" s="874"/>
      <c r="I70" s="874"/>
      <c r="J70" s="874"/>
      <c r="K70" s="874"/>
      <c r="L70" s="874"/>
      <c r="M70" s="874"/>
      <c r="N70" s="874"/>
      <c r="O70" s="874"/>
      <c r="P70" s="875"/>
      <c r="Q70" s="876">
        <v>2315</v>
      </c>
      <c r="R70" s="830"/>
      <c r="S70" s="830"/>
      <c r="T70" s="830"/>
      <c r="U70" s="830"/>
      <c r="V70" s="830">
        <v>2181</v>
      </c>
      <c r="W70" s="830"/>
      <c r="X70" s="830"/>
      <c r="Y70" s="830"/>
      <c r="Z70" s="830"/>
      <c r="AA70" s="830">
        <v>135</v>
      </c>
      <c r="AB70" s="830"/>
      <c r="AC70" s="830"/>
      <c r="AD70" s="830"/>
      <c r="AE70" s="830"/>
      <c r="AF70" s="830">
        <v>134</v>
      </c>
      <c r="AG70" s="830"/>
      <c r="AH70" s="830"/>
      <c r="AI70" s="830"/>
      <c r="AJ70" s="830"/>
      <c r="AK70" s="830">
        <v>291</v>
      </c>
      <c r="AL70" s="830"/>
      <c r="AM70" s="830"/>
      <c r="AN70" s="830"/>
      <c r="AO70" s="830"/>
      <c r="AP70" s="830">
        <v>8271</v>
      </c>
      <c r="AQ70" s="830"/>
      <c r="AR70" s="830"/>
      <c r="AS70" s="830"/>
      <c r="AT70" s="830"/>
      <c r="AU70" s="830">
        <v>2120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330</v>
      </c>
      <c r="R71" s="830"/>
      <c r="S71" s="830"/>
      <c r="T71" s="830"/>
      <c r="U71" s="830"/>
      <c r="V71" s="830">
        <v>294</v>
      </c>
      <c r="W71" s="830"/>
      <c r="X71" s="830"/>
      <c r="Y71" s="830"/>
      <c r="Z71" s="830"/>
      <c r="AA71" s="830">
        <v>35</v>
      </c>
      <c r="AB71" s="830"/>
      <c r="AC71" s="830"/>
      <c r="AD71" s="830"/>
      <c r="AE71" s="830"/>
      <c r="AF71" s="830">
        <v>35</v>
      </c>
      <c r="AG71" s="830"/>
      <c r="AH71" s="830"/>
      <c r="AI71" s="830"/>
      <c r="AJ71" s="830"/>
      <c r="AK71" s="830">
        <v>10</v>
      </c>
      <c r="AL71" s="830"/>
      <c r="AM71" s="830"/>
      <c r="AN71" s="830"/>
      <c r="AO71" s="830"/>
      <c r="AP71" s="830">
        <v>15</v>
      </c>
      <c r="AQ71" s="830"/>
      <c r="AR71" s="830"/>
      <c r="AS71" s="830"/>
      <c r="AT71" s="830"/>
      <c r="AU71" s="830">
        <v>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548</v>
      </c>
      <c r="C72" s="874"/>
      <c r="D72" s="874"/>
      <c r="E72" s="874"/>
      <c r="F72" s="874"/>
      <c r="G72" s="874"/>
      <c r="H72" s="874"/>
      <c r="I72" s="874"/>
      <c r="J72" s="874"/>
      <c r="K72" s="874"/>
      <c r="L72" s="874"/>
      <c r="M72" s="874"/>
      <c r="N72" s="874"/>
      <c r="O72" s="874"/>
      <c r="P72" s="875"/>
      <c r="Q72" s="876">
        <v>249</v>
      </c>
      <c r="R72" s="830"/>
      <c r="S72" s="830"/>
      <c r="T72" s="830"/>
      <c r="U72" s="830"/>
      <c r="V72" s="830">
        <v>225</v>
      </c>
      <c r="W72" s="830"/>
      <c r="X72" s="830"/>
      <c r="Y72" s="830"/>
      <c r="Z72" s="830"/>
      <c r="AA72" s="830">
        <v>24</v>
      </c>
      <c r="AB72" s="830"/>
      <c r="AC72" s="830"/>
      <c r="AD72" s="830"/>
      <c r="AE72" s="830"/>
      <c r="AF72" s="830">
        <v>24</v>
      </c>
      <c r="AG72" s="830"/>
      <c r="AH72" s="830"/>
      <c r="AI72" s="830"/>
      <c r="AJ72" s="830"/>
      <c r="AK72" s="830">
        <v>0</v>
      </c>
      <c r="AL72" s="830"/>
      <c r="AM72" s="830"/>
      <c r="AN72" s="830"/>
      <c r="AO72" s="830"/>
      <c r="AP72" s="830">
        <v>1238</v>
      </c>
      <c r="AQ72" s="830"/>
      <c r="AR72" s="830"/>
      <c r="AS72" s="830"/>
      <c r="AT72" s="830"/>
      <c r="AU72" s="830">
        <v>57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2562</v>
      </c>
      <c r="R73" s="830"/>
      <c r="S73" s="830"/>
      <c r="T73" s="830"/>
      <c r="U73" s="830"/>
      <c r="V73" s="830">
        <v>2538</v>
      </c>
      <c r="W73" s="830"/>
      <c r="X73" s="830"/>
      <c r="Y73" s="830"/>
      <c r="Z73" s="830"/>
      <c r="AA73" s="830">
        <v>24</v>
      </c>
      <c r="AB73" s="830"/>
      <c r="AC73" s="830"/>
      <c r="AD73" s="830"/>
      <c r="AE73" s="830"/>
      <c r="AF73" s="830">
        <v>24</v>
      </c>
      <c r="AG73" s="830"/>
      <c r="AH73" s="830"/>
      <c r="AI73" s="830"/>
      <c r="AJ73" s="830"/>
      <c r="AK73" s="830">
        <v>0</v>
      </c>
      <c r="AL73" s="830"/>
      <c r="AM73" s="830"/>
      <c r="AN73" s="830"/>
      <c r="AO73" s="830"/>
      <c r="AP73" s="830" t="s">
        <v>558</v>
      </c>
      <c r="AQ73" s="830"/>
      <c r="AR73" s="830"/>
      <c r="AS73" s="830"/>
      <c r="AT73" s="830"/>
      <c r="AU73" s="830" t="s">
        <v>558</v>
      </c>
      <c r="AV73" s="830"/>
      <c r="AW73" s="830"/>
      <c r="AX73" s="830"/>
      <c r="AY73" s="830"/>
      <c r="AZ73" s="832" t="s">
        <v>551</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880772.72400000005</v>
      </c>
      <c r="R74" s="830"/>
      <c r="S74" s="830"/>
      <c r="T74" s="830"/>
      <c r="U74" s="830"/>
      <c r="V74" s="830">
        <v>869976.28099999996</v>
      </c>
      <c r="W74" s="830"/>
      <c r="X74" s="830"/>
      <c r="Y74" s="830"/>
      <c r="Z74" s="830"/>
      <c r="AA74" s="830">
        <v>10796.442999999999</v>
      </c>
      <c r="AB74" s="830"/>
      <c r="AC74" s="830"/>
      <c r="AD74" s="830"/>
      <c r="AE74" s="830"/>
      <c r="AF74" s="830">
        <v>10571.001</v>
      </c>
      <c r="AG74" s="830"/>
      <c r="AH74" s="830"/>
      <c r="AI74" s="830"/>
      <c r="AJ74" s="830"/>
      <c r="AK74" s="830">
        <v>5497.5929999999998</v>
      </c>
      <c r="AL74" s="830"/>
      <c r="AM74" s="830"/>
      <c r="AN74" s="830"/>
      <c r="AO74" s="830"/>
      <c r="AP74" s="830" t="s">
        <v>558</v>
      </c>
      <c r="AQ74" s="830"/>
      <c r="AR74" s="830"/>
      <c r="AS74" s="830"/>
      <c r="AT74" s="830"/>
      <c r="AU74" s="830" t="s">
        <v>558</v>
      </c>
      <c r="AV74" s="830"/>
      <c r="AW74" s="830"/>
      <c r="AX74" s="830"/>
      <c r="AY74" s="830"/>
      <c r="AZ74" s="832" t="s">
        <v>552</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555</v>
      </c>
      <c r="C75" s="874"/>
      <c r="D75" s="874"/>
      <c r="E75" s="874"/>
      <c r="F75" s="874"/>
      <c r="G75" s="874"/>
      <c r="H75" s="874"/>
      <c r="I75" s="874"/>
      <c r="J75" s="874"/>
      <c r="K75" s="874"/>
      <c r="L75" s="874"/>
      <c r="M75" s="874"/>
      <c r="N75" s="874"/>
      <c r="O75" s="874"/>
      <c r="P75" s="875"/>
      <c r="Q75" s="877">
        <v>23245.007000000001</v>
      </c>
      <c r="R75" s="878"/>
      <c r="S75" s="878"/>
      <c r="T75" s="878"/>
      <c r="U75" s="834"/>
      <c r="V75" s="879">
        <v>14700.01</v>
      </c>
      <c r="W75" s="878"/>
      <c r="X75" s="878"/>
      <c r="Y75" s="878"/>
      <c r="Z75" s="834"/>
      <c r="AA75" s="879">
        <v>8544.9969999999994</v>
      </c>
      <c r="AB75" s="878"/>
      <c r="AC75" s="878"/>
      <c r="AD75" s="878"/>
      <c r="AE75" s="834"/>
      <c r="AF75" s="879">
        <v>8544.9969999999994</v>
      </c>
      <c r="AG75" s="878"/>
      <c r="AH75" s="878"/>
      <c r="AI75" s="878"/>
      <c r="AJ75" s="834"/>
      <c r="AK75" s="879">
        <v>20.77</v>
      </c>
      <c r="AL75" s="878"/>
      <c r="AM75" s="878"/>
      <c r="AN75" s="878"/>
      <c r="AO75" s="834"/>
      <c r="AP75" s="879" t="s">
        <v>558</v>
      </c>
      <c r="AQ75" s="878"/>
      <c r="AR75" s="878"/>
      <c r="AS75" s="878"/>
      <c r="AT75" s="834"/>
      <c r="AU75" s="879" t="s">
        <v>558</v>
      </c>
      <c r="AV75" s="878"/>
      <c r="AW75" s="878"/>
      <c r="AX75" s="878"/>
      <c r="AY75" s="834"/>
      <c r="AZ75" s="832" t="s">
        <v>551</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550</v>
      </c>
      <c r="C76" s="874"/>
      <c r="D76" s="874"/>
      <c r="E76" s="874"/>
      <c r="F76" s="874"/>
      <c r="G76" s="874"/>
      <c r="H76" s="874"/>
      <c r="I76" s="874"/>
      <c r="J76" s="874"/>
      <c r="K76" s="874"/>
      <c r="L76" s="874"/>
      <c r="M76" s="874"/>
      <c r="N76" s="874"/>
      <c r="O76" s="874"/>
      <c r="P76" s="875"/>
      <c r="Q76" s="877">
        <v>177.184</v>
      </c>
      <c r="R76" s="878"/>
      <c r="S76" s="878"/>
      <c r="T76" s="878"/>
      <c r="U76" s="834"/>
      <c r="V76" s="879">
        <v>100.67400000000001</v>
      </c>
      <c r="W76" s="878"/>
      <c r="X76" s="878"/>
      <c r="Y76" s="878"/>
      <c r="Z76" s="834"/>
      <c r="AA76" s="879">
        <v>76.510000000000005</v>
      </c>
      <c r="AB76" s="878"/>
      <c r="AC76" s="878"/>
      <c r="AD76" s="878"/>
      <c r="AE76" s="834"/>
      <c r="AF76" s="879">
        <v>76.510000000000005</v>
      </c>
      <c r="AG76" s="878"/>
      <c r="AH76" s="878"/>
      <c r="AI76" s="878"/>
      <c r="AJ76" s="834"/>
      <c r="AK76" s="879">
        <v>0</v>
      </c>
      <c r="AL76" s="878"/>
      <c r="AM76" s="878"/>
      <c r="AN76" s="878"/>
      <c r="AO76" s="834"/>
      <c r="AP76" s="879" t="s">
        <v>558</v>
      </c>
      <c r="AQ76" s="878"/>
      <c r="AR76" s="878"/>
      <c r="AS76" s="878"/>
      <c r="AT76" s="834"/>
      <c r="AU76" s="879" t="s">
        <v>558</v>
      </c>
      <c r="AV76" s="878"/>
      <c r="AW76" s="878"/>
      <c r="AX76" s="878"/>
      <c r="AY76" s="834"/>
      <c r="AZ76" s="832" t="s">
        <v>553</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556</v>
      </c>
      <c r="C77" s="874"/>
      <c r="D77" s="874"/>
      <c r="E77" s="874"/>
      <c r="F77" s="874"/>
      <c r="G77" s="874"/>
      <c r="H77" s="874"/>
      <c r="I77" s="874"/>
      <c r="J77" s="874"/>
      <c r="K77" s="874"/>
      <c r="L77" s="874"/>
      <c r="M77" s="874"/>
      <c r="N77" s="874"/>
      <c r="O77" s="874"/>
      <c r="P77" s="875"/>
      <c r="Q77" s="877">
        <v>288.60700000000003</v>
      </c>
      <c r="R77" s="878"/>
      <c r="S77" s="878"/>
      <c r="T77" s="878"/>
      <c r="U77" s="834"/>
      <c r="V77" s="879">
        <v>262.45100000000002</v>
      </c>
      <c r="W77" s="878"/>
      <c r="X77" s="878"/>
      <c r="Y77" s="878"/>
      <c r="Z77" s="834"/>
      <c r="AA77" s="879">
        <v>26.155999999999999</v>
      </c>
      <c r="AB77" s="878"/>
      <c r="AC77" s="878"/>
      <c r="AD77" s="878"/>
      <c r="AE77" s="834"/>
      <c r="AF77" s="879">
        <v>26.155999999999999</v>
      </c>
      <c r="AG77" s="878"/>
      <c r="AH77" s="878"/>
      <c r="AI77" s="878"/>
      <c r="AJ77" s="834"/>
      <c r="AK77" s="879">
        <v>3.9809999999999999</v>
      </c>
      <c r="AL77" s="878"/>
      <c r="AM77" s="878"/>
      <c r="AN77" s="878"/>
      <c r="AO77" s="834"/>
      <c r="AP77" s="879" t="s">
        <v>558</v>
      </c>
      <c r="AQ77" s="878"/>
      <c r="AR77" s="878"/>
      <c r="AS77" s="878"/>
      <c r="AT77" s="834"/>
      <c r="AU77" s="879" t="s">
        <v>558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19520</v>
      </c>
      <c r="AG88" s="844"/>
      <c r="AH88" s="844"/>
      <c r="AI88" s="844"/>
      <c r="AJ88" s="844"/>
      <c r="AK88" s="841"/>
      <c r="AL88" s="841"/>
      <c r="AM88" s="841"/>
      <c r="AN88" s="841"/>
      <c r="AO88" s="841"/>
      <c r="AP88" s="844">
        <v>14428</v>
      </c>
      <c r="AQ88" s="844"/>
      <c r="AR88" s="844"/>
      <c r="AS88" s="844"/>
      <c r="AT88" s="844"/>
      <c r="AU88" s="844">
        <v>4710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v>
      </c>
      <c r="CS102" s="852"/>
      <c r="CT102" s="852"/>
      <c r="CU102" s="852"/>
      <c r="CV102" s="891"/>
      <c r="CW102" s="890" t="s">
        <v>559</v>
      </c>
      <c r="CX102" s="852"/>
      <c r="CY102" s="852"/>
      <c r="CZ102" s="852"/>
      <c r="DA102" s="891"/>
      <c r="DB102" s="890" t="s">
        <v>559</v>
      </c>
      <c r="DC102" s="852"/>
      <c r="DD102" s="852"/>
      <c r="DE102" s="852"/>
      <c r="DF102" s="891"/>
      <c r="DG102" s="890" t="s">
        <v>559</v>
      </c>
      <c r="DH102" s="852"/>
      <c r="DI102" s="852"/>
      <c r="DJ102" s="852"/>
      <c r="DK102" s="891"/>
      <c r="DL102" s="890" t="s">
        <v>559</v>
      </c>
      <c r="DM102" s="852"/>
      <c r="DN102" s="852"/>
      <c r="DO102" s="852"/>
      <c r="DP102" s="891"/>
      <c r="DQ102" s="890" t="s">
        <v>559</v>
      </c>
      <c r="DR102" s="852"/>
      <c r="DS102" s="852"/>
      <c r="DT102" s="852"/>
      <c r="DU102" s="891"/>
      <c r="DV102" s="789" t="s">
        <v>559</v>
      </c>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1035311</v>
      </c>
      <c r="AB110" s="900"/>
      <c r="AC110" s="900"/>
      <c r="AD110" s="900"/>
      <c r="AE110" s="901"/>
      <c r="AF110" s="902">
        <v>1055026</v>
      </c>
      <c r="AG110" s="900"/>
      <c r="AH110" s="900"/>
      <c r="AI110" s="900"/>
      <c r="AJ110" s="901"/>
      <c r="AK110" s="902">
        <v>1036169</v>
      </c>
      <c r="AL110" s="900"/>
      <c r="AM110" s="900"/>
      <c r="AN110" s="900"/>
      <c r="AO110" s="901"/>
      <c r="AP110" s="903">
        <v>15.9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8985098</v>
      </c>
      <c r="BR110" s="931"/>
      <c r="BS110" s="931"/>
      <c r="BT110" s="931"/>
      <c r="BU110" s="931"/>
      <c r="BV110" s="931">
        <v>8110549</v>
      </c>
      <c r="BW110" s="931"/>
      <c r="BX110" s="931"/>
      <c r="BY110" s="931"/>
      <c r="BZ110" s="931"/>
      <c r="CA110" s="931">
        <v>7431848</v>
      </c>
      <c r="CB110" s="931"/>
      <c r="CC110" s="931"/>
      <c r="CD110" s="931"/>
      <c r="CE110" s="931"/>
      <c r="CF110" s="944">
        <v>114.3</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116639</v>
      </c>
      <c r="BR112" s="926"/>
      <c r="BS112" s="926"/>
      <c r="BT112" s="926"/>
      <c r="BU112" s="926"/>
      <c r="BV112" s="926">
        <v>103290</v>
      </c>
      <c r="BW112" s="926"/>
      <c r="BX112" s="926"/>
      <c r="BY112" s="926"/>
      <c r="BZ112" s="926"/>
      <c r="CA112" s="926">
        <v>94225</v>
      </c>
      <c r="CB112" s="926"/>
      <c r="CC112" s="926"/>
      <c r="CD112" s="926"/>
      <c r="CE112" s="926"/>
      <c r="CF112" s="920">
        <v>1.4</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15877</v>
      </c>
      <c r="AB113" s="938"/>
      <c r="AC113" s="938"/>
      <c r="AD113" s="938"/>
      <c r="AE113" s="939"/>
      <c r="AF113" s="940">
        <v>15884</v>
      </c>
      <c r="AG113" s="938"/>
      <c r="AH113" s="938"/>
      <c r="AI113" s="938"/>
      <c r="AJ113" s="939"/>
      <c r="AK113" s="940">
        <v>15887</v>
      </c>
      <c r="AL113" s="938"/>
      <c r="AM113" s="938"/>
      <c r="AN113" s="938"/>
      <c r="AO113" s="939"/>
      <c r="AP113" s="941">
        <v>0.2</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4195580</v>
      </c>
      <c r="BR113" s="926"/>
      <c r="BS113" s="926"/>
      <c r="BT113" s="926"/>
      <c r="BU113" s="926"/>
      <c r="BV113" s="926">
        <v>4865497</v>
      </c>
      <c r="BW113" s="926"/>
      <c r="BX113" s="926"/>
      <c r="BY113" s="926"/>
      <c r="BZ113" s="926"/>
      <c r="CA113" s="926">
        <v>4710289</v>
      </c>
      <c r="CB113" s="926"/>
      <c r="CC113" s="926"/>
      <c r="CD113" s="926"/>
      <c r="CE113" s="926"/>
      <c r="CF113" s="920">
        <v>72.400000000000006</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405908</v>
      </c>
      <c r="AB114" s="959"/>
      <c r="AC114" s="959"/>
      <c r="AD114" s="959"/>
      <c r="AE114" s="960"/>
      <c r="AF114" s="961">
        <v>385967</v>
      </c>
      <c r="AG114" s="959"/>
      <c r="AH114" s="959"/>
      <c r="AI114" s="959"/>
      <c r="AJ114" s="960"/>
      <c r="AK114" s="961">
        <v>373864</v>
      </c>
      <c r="AL114" s="959"/>
      <c r="AM114" s="959"/>
      <c r="AN114" s="959"/>
      <c r="AO114" s="960"/>
      <c r="AP114" s="962">
        <v>5.7</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1564619</v>
      </c>
      <c r="BR114" s="926"/>
      <c r="BS114" s="926"/>
      <c r="BT114" s="926"/>
      <c r="BU114" s="926"/>
      <c r="BV114" s="926">
        <v>1624236</v>
      </c>
      <c r="BW114" s="926"/>
      <c r="BX114" s="926"/>
      <c r="BY114" s="926"/>
      <c r="BZ114" s="926"/>
      <c r="CA114" s="926">
        <v>1629802</v>
      </c>
      <c r="CB114" s="926"/>
      <c r="CC114" s="926"/>
      <c r="CD114" s="926"/>
      <c r="CE114" s="926"/>
      <c r="CF114" s="920">
        <v>25.1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1457096</v>
      </c>
      <c r="AB117" s="979"/>
      <c r="AC117" s="979"/>
      <c r="AD117" s="979"/>
      <c r="AE117" s="980"/>
      <c r="AF117" s="981">
        <v>1456877</v>
      </c>
      <c r="AG117" s="979"/>
      <c r="AH117" s="979"/>
      <c r="AI117" s="979"/>
      <c r="AJ117" s="980"/>
      <c r="AK117" s="981">
        <v>1425920</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14861936</v>
      </c>
      <c r="BR119" s="1000"/>
      <c r="BS119" s="1000"/>
      <c r="BT119" s="1000"/>
      <c r="BU119" s="1000"/>
      <c r="BV119" s="1000">
        <v>14703572</v>
      </c>
      <c r="BW119" s="1000"/>
      <c r="BX119" s="1000"/>
      <c r="BY119" s="1000"/>
      <c r="BZ119" s="1000"/>
      <c r="CA119" s="1000">
        <v>13866164</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2613997</v>
      </c>
      <c r="BR120" s="931"/>
      <c r="BS120" s="931"/>
      <c r="BT120" s="931"/>
      <c r="BU120" s="931"/>
      <c r="BV120" s="931">
        <v>2825815</v>
      </c>
      <c r="BW120" s="931"/>
      <c r="BX120" s="931"/>
      <c r="BY120" s="931"/>
      <c r="BZ120" s="931"/>
      <c r="CA120" s="931">
        <v>2601726</v>
      </c>
      <c r="CB120" s="931"/>
      <c r="CC120" s="931"/>
      <c r="CD120" s="931"/>
      <c r="CE120" s="931"/>
      <c r="CF120" s="944">
        <v>40</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111006</v>
      </c>
      <c r="DH120" s="931"/>
      <c r="DI120" s="931"/>
      <c r="DJ120" s="931"/>
      <c r="DK120" s="931"/>
      <c r="DL120" s="931">
        <v>97650</v>
      </c>
      <c r="DM120" s="931"/>
      <c r="DN120" s="931"/>
      <c r="DO120" s="931"/>
      <c r="DP120" s="931"/>
      <c r="DQ120" s="931">
        <v>90011</v>
      </c>
      <c r="DR120" s="931"/>
      <c r="DS120" s="931"/>
      <c r="DT120" s="931"/>
      <c r="DU120" s="931"/>
      <c r="DV120" s="932">
        <v>1.4</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712075</v>
      </c>
      <c r="BR121" s="926"/>
      <c r="BS121" s="926"/>
      <c r="BT121" s="926"/>
      <c r="BU121" s="926"/>
      <c r="BV121" s="926">
        <v>626461</v>
      </c>
      <c r="BW121" s="926"/>
      <c r="BX121" s="926"/>
      <c r="BY121" s="926"/>
      <c r="BZ121" s="926"/>
      <c r="CA121" s="926">
        <v>572102</v>
      </c>
      <c r="CB121" s="926"/>
      <c r="CC121" s="926"/>
      <c r="CD121" s="926"/>
      <c r="CE121" s="926"/>
      <c r="CF121" s="920">
        <v>8.8000000000000007</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5633</v>
      </c>
      <c r="DH121" s="926"/>
      <c r="DI121" s="926"/>
      <c r="DJ121" s="926"/>
      <c r="DK121" s="926"/>
      <c r="DL121" s="926">
        <v>5640</v>
      </c>
      <c r="DM121" s="926"/>
      <c r="DN121" s="926"/>
      <c r="DO121" s="926"/>
      <c r="DP121" s="926"/>
      <c r="DQ121" s="926">
        <v>4214</v>
      </c>
      <c r="DR121" s="926"/>
      <c r="DS121" s="926"/>
      <c r="DT121" s="926"/>
      <c r="DU121" s="926"/>
      <c r="DV121" s="927">
        <v>0.1</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9691419</v>
      </c>
      <c r="BR122" s="1000"/>
      <c r="BS122" s="1000"/>
      <c r="BT122" s="1000"/>
      <c r="BU122" s="1000"/>
      <c r="BV122" s="1000">
        <v>9545349</v>
      </c>
      <c r="BW122" s="1000"/>
      <c r="BX122" s="1000"/>
      <c r="BY122" s="1000"/>
      <c r="BZ122" s="1000"/>
      <c r="CA122" s="1000">
        <v>9065286</v>
      </c>
      <c r="CB122" s="1000"/>
      <c r="CC122" s="1000"/>
      <c r="CD122" s="1000"/>
      <c r="CE122" s="1000"/>
      <c r="CF122" s="1017">
        <v>139.4</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13017491</v>
      </c>
      <c r="BR123" s="1064"/>
      <c r="BS123" s="1064"/>
      <c r="BT123" s="1064"/>
      <c r="BU123" s="1064"/>
      <c r="BV123" s="1064">
        <v>12997625</v>
      </c>
      <c r="BW123" s="1064"/>
      <c r="BX123" s="1064"/>
      <c r="BY123" s="1064"/>
      <c r="BZ123" s="1064"/>
      <c r="CA123" s="1064">
        <v>12239114</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28</v>
      </c>
      <c r="BR124" s="1027"/>
      <c r="BS124" s="1027"/>
      <c r="BT124" s="1027"/>
      <c r="BU124" s="1027"/>
      <c r="BV124" s="1027">
        <v>26.7</v>
      </c>
      <c r="BW124" s="1027"/>
      <c r="BX124" s="1027"/>
      <c r="BY124" s="1027"/>
      <c r="BZ124" s="1027"/>
      <c r="CA124" s="1027">
        <v>25</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92698</v>
      </c>
      <c r="AB128" s="1046"/>
      <c r="AC128" s="1046"/>
      <c r="AD128" s="1046"/>
      <c r="AE128" s="1047"/>
      <c r="AF128" s="1048">
        <v>84977</v>
      </c>
      <c r="AG128" s="1046"/>
      <c r="AH128" s="1046"/>
      <c r="AI128" s="1046"/>
      <c r="AJ128" s="1047"/>
      <c r="AK128" s="1048">
        <v>84944</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13.94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7396187</v>
      </c>
      <c r="AB129" s="959"/>
      <c r="AC129" s="959"/>
      <c r="AD129" s="959"/>
      <c r="AE129" s="960"/>
      <c r="AF129" s="961">
        <v>7197691</v>
      </c>
      <c r="AG129" s="959"/>
      <c r="AH129" s="959"/>
      <c r="AI129" s="959"/>
      <c r="AJ129" s="960"/>
      <c r="AK129" s="961">
        <v>7335134</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18.940000000000001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820281</v>
      </c>
      <c r="AB130" s="959"/>
      <c r="AC130" s="959"/>
      <c r="AD130" s="959"/>
      <c r="AE130" s="960"/>
      <c r="AF130" s="961">
        <v>829631</v>
      </c>
      <c r="AG130" s="959"/>
      <c r="AH130" s="959"/>
      <c r="AI130" s="959"/>
      <c r="AJ130" s="960"/>
      <c r="AK130" s="961">
        <v>831277</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6575906</v>
      </c>
      <c r="AB131" s="986"/>
      <c r="AC131" s="986"/>
      <c r="AD131" s="986"/>
      <c r="AE131" s="987"/>
      <c r="AF131" s="985">
        <v>6368060</v>
      </c>
      <c r="AG131" s="986"/>
      <c r="AH131" s="986"/>
      <c r="AI131" s="986"/>
      <c r="AJ131" s="987"/>
      <c r="AK131" s="985">
        <v>6503857</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25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8.2744004059999998</v>
      </c>
      <c r="AB132" s="1097"/>
      <c r="AC132" s="1097"/>
      <c r="AD132" s="1097"/>
      <c r="AE132" s="1098"/>
      <c r="AF132" s="1099">
        <v>8.5154452759999995</v>
      </c>
      <c r="AG132" s="1097"/>
      <c r="AH132" s="1097"/>
      <c r="AI132" s="1097"/>
      <c r="AJ132" s="1098"/>
      <c r="AK132" s="1099">
        <v>7.8368727969999998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8.6</v>
      </c>
      <c r="AB133" s="1080"/>
      <c r="AC133" s="1080"/>
      <c r="AD133" s="1080"/>
      <c r="AE133" s="1081"/>
      <c r="AF133" s="1079">
        <v>8.4</v>
      </c>
      <c r="AG133" s="1080"/>
      <c r="AH133" s="1080"/>
      <c r="AI133" s="1080"/>
      <c r="AJ133" s="1081"/>
      <c r="AK133" s="1079">
        <v>8.1999999999999993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l+Lytn0FFxpH7qsVSoYJ/CrVJwZr2i9syKxJzFTOIzbH9wG7CYKILDTCtdnELHbvFAiK4Dad/pLUaANm7P83g==" saltValue="/r95CwpFHIRd1H5kg/eA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hGIP3GM8YkvEhNwdjunqiAlkh1GyYQzfc+qy4BCqVqM3BJZJsbH1GsnrGUafbHfw1m1hNqc3bnojm48r+AuzA==" saltValue="BMbjQWKtaZUMNthnCRBU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jkjmYIKkIUOroEvl8AQqjJd0MQ3f4pp72+7r9bnU1Bcdg7MvePr7tC+XS0uu/nzUGt9+z0frMcQzEFDDAxDUw==" saltValue="mx9NOUDQZgyq1XioweM6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1966179</v>
      </c>
      <c r="AP9" s="281">
        <v>60750</v>
      </c>
      <c r="AQ9" s="282">
        <v>67248</v>
      </c>
      <c r="AR9" s="283">
        <v>-9.6999999999999993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485616</v>
      </c>
      <c r="AP10" s="284">
        <v>15004</v>
      </c>
      <c r="AQ10" s="285">
        <v>9038</v>
      </c>
      <c r="AR10" s="286">
        <v>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36826</v>
      </c>
      <c r="AP11" s="284">
        <v>1138</v>
      </c>
      <c r="AQ11" s="285">
        <v>320</v>
      </c>
      <c r="AR11" s="286">
        <v>255.6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22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101531</v>
      </c>
      <c r="AP13" s="284">
        <v>3137</v>
      </c>
      <c r="AQ13" s="285">
        <v>2764</v>
      </c>
      <c r="AR13" s="286">
        <v>13.5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58930</v>
      </c>
      <c r="AP14" s="284">
        <v>1821</v>
      </c>
      <c r="AQ14" s="285">
        <v>1165</v>
      </c>
      <c r="AR14" s="286">
        <v>56.3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-138578</v>
      </c>
      <c r="AP15" s="284">
        <v>-4282</v>
      </c>
      <c r="AQ15" s="285">
        <v>-3941</v>
      </c>
      <c r="AR15" s="286">
        <v>8.6999999999999993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2510504</v>
      </c>
      <c r="AP16" s="284">
        <v>77568</v>
      </c>
      <c r="AQ16" s="285">
        <v>76616</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6.67</v>
      </c>
      <c r="AP21" s="298">
        <v>6.73</v>
      </c>
      <c r="AQ21" s="299">
        <v>-0.06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96.6</v>
      </c>
      <c r="AP22" s="303">
        <v>96.9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1036169</v>
      </c>
      <c r="AP32" s="312">
        <v>32015</v>
      </c>
      <c r="AQ32" s="313">
        <v>33390</v>
      </c>
      <c r="AR32" s="314">
        <v>-4.0999999999999996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15887</v>
      </c>
      <c r="AP35" s="312">
        <v>491</v>
      </c>
      <c r="AQ35" s="313">
        <v>8851</v>
      </c>
      <c r="AR35" s="314">
        <v>-94.5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373864</v>
      </c>
      <c r="AP36" s="312">
        <v>11551</v>
      </c>
      <c r="AQ36" s="313">
        <v>2033</v>
      </c>
      <c r="AR36" s="314">
        <v>468.2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640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-84944</v>
      </c>
      <c r="AP39" s="312">
        <v>-2625</v>
      </c>
      <c r="AQ39" s="313">
        <v>-3025</v>
      </c>
      <c r="AR39" s="314">
        <v>-13.2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-831277</v>
      </c>
      <c r="AP40" s="312">
        <v>-25684</v>
      </c>
      <c r="AQ40" s="313">
        <v>-26876</v>
      </c>
      <c r="AR40" s="314">
        <v>-4.4000000000000004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509699</v>
      </c>
      <c r="AP41" s="312">
        <v>15748</v>
      </c>
      <c r="AQ41" s="313">
        <v>15015</v>
      </c>
      <c r="AR41" s="314">
        <v>4.9000000000000004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428997</v>
      </c>
      <c r="AN51" s="334">
        <v>12786</v>
      </c>
      <c r="AO51" s="335">
        <v>-13.1</v>
      </c>
      <c r="AP51" s="336">
        <v>51264</v>
      </c>
      <c r="AQ51" s="337">
        <v>8.1999999999999993</v>
      </c>
      <c r="AR51" s="338">
        <v>-21.3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361400</v>
      </c>
      <c r="AN52" s="342">
        <v>10772</v>
      </c>
      <c r="AO52" s="343">
        <v>-22</v>
      </c>
      <c r="AP52" s="344">
        <v>26040</v>
      </c>
      <c r="AQ52" s="345">
        <v>4.5</v>
      </c>
      <c r="AR52" s="346">
        <v>-26.5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330669</v>
      </c>
      <c r="AN53" s="334">
        <v>9967</v>
      </c>
      <c r="AO53" s="335">
        <v>-22</v>
      </c>
      <c r="AP53" s="336">
        <v>52068</v>
      </c>
      <c r="AQ53" s="337">
        <v>1.6</v>
      </c>
      <c r="AR53" s="338">
        <v>-23.6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255793</v>
      </c>
      <c r="AN54" s="342">
        <v>7710</v>
      </c>
      <c r="AO54" s="343">
        <v>-28.4</v>
      </c>
      <c r="AP54" s="344">
        <v>26936</v>
      </c>
      <c r="AQ54" s="345">
        <v>3.4</v>
      </c>
      <c r="AR54" s="346">
        <v>-31.8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215304</v>
      </c>
      <c r="AN55" s="334">
        <v>6544</v>
      </c>
      <c r="AO55" s="335">
        <v>-34.299999999999997</v>
      </c>
      <c r="AP55" s="336">
        <v>47161</v>
      </c>
      <c r="AQ55" s="337">
        <v>-9.4</v>
      </c>
      <c r="AR55" s="338">
        <v>-24.9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202108</v>
      </c>
      <c r="AN56" s="342">
        <v>6143</v>
      </c>
      <c r="AO56" s="343">
        <v>-20.3</v>
      </c>
      <c r="AP56" s="344">
        <v>24595</v>
      </c>
      <c r="AQ56" s="345">
        <v>-8.6999999999999993</v>
      </c>
      <c r="AR56" s="346">
        <v>-11.6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290268</v>
      </c>
      <c r="AN57" s="334">
        <v>8900</v>
      </c>
      <c r="AO57" s="335">
        <v>36</v>
      </c>
      <c r="AP57" s="336">
        <v>43423</v>
      </c>
      <c r="AQ57" s="337">
        <v>-7.9</v>
      </c>
      <c r="AR57" s="338">
        <v>43.9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264126</v>
      </c>
      <c r="AN58" s="342">
        <v>8098</v>
      </c>
      <c r="AO58" s="343">
        <v>31.8</v>
      </c>
      <c r="AP58" s="344">
        <v>22207</v>
      </c>
      <c r="AQ58" s="345">
        <v>-9.6999999999999993</v>
      </c>
      <c r="AR58" s="346">
        <v>41.5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648713</v>
      </c>
      <c r="AN59" s="334">
        <v>20044</v>
      </c>
      <c r="AO59" s="335">
        <v>125.2</v>
      </c>
      <c r="AP59" s="336">
        <v>45265</v>
      </c>
      <c r="AQ59" s="337">
        <v>4.2</v>
      </c>
      <c r="AR59" s="338">
        <v>121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537103</v>
      </c>
      <c r="AN60" s="342">
        <v>16595</v>
      </c>
      <c r="AO60" s="343">
        <v>104.9</v>
      </c>
      <c r="AP60" s="344">
        <v>22600</v>
      </c>
      <c r="AQ60" s="345">
        <v>1.8</v>
      </c>
      <c r="AR60" s="346">
        <v>103.1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382790</v>
      </c>
      <c r="AN61" s="349">
        <v>11648</v>
      </c>
      <c r="AO61" s="350">
        <v>18.399999999999999</v>
      </c>
      <c r="AP61" s="351">
        <v>47836</v>
      </c>
      <c r="AQ61" s="352">
        <v>-0.7</v>
      </c>
      <c r="AR61" s="338">
        <v>19.100000000000001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324106</v>
      </c>
      <c r="AN62" s="342">
        <v>9864</v>
      </c>
      <c r="AO62" s="343">
        <v>13.2</v>
      </c>
      <c r="AP62" s="344">
        <v>24476</v>
      </c>
      <c r="AQ62" s="345">
        <v>-1.7</v>
      </c>
      <c r="AR62" s="346">
        <v>14.9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B2H/dJK3ia8J86DdIO1zgBNOO6H/o56aJslBaSQv1O4OWI+d+dE+BUeX6Snr9oZAK3S4938TvFlGExFZQKLNw==" saltValue="UWjFbBtPFiYv7OjRgOjv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KBB6k42cGRqHt5r6Jw/GNwD9Tn8u20RXBtpzy7+TOhcL5UpvuFdnBzP7P+AJJV14brRRR7AiQKRwAccpUwTiIQ==" saltValue="YMq3R0FbW1Eyk098Xdh0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Xuk8yYfqmMC0wqtg2rwP+E8giYWikpEhlkNSscdFk7HxoBwPU5ZmYU+i9NsyFvs+TnzL1E4kkGSkszKQ6k3w3Q==" saltValue="w/btTWd2otjCskg1mueC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7.64</v>
      </c>
      <c r="G47" s="12">
        <v>8.49</v>
      </c>
      <c r="H47" s="12">
        <v>13.81</v>
      </c>
      <c r="I47" s="12">
        <v>15.86</v>
      </c>
      <c r="J47" s="13">
        <v>18.7</v>
      </c>
    </row>
    <row r="48" spans="2:10" ht="57.75" customHeight="1" x14ac:dyDescent="0.15">
      <c r="B48" s="14"/>
      <c r="C48" s="1141" t="s">
        <v>4</v>
      </c>
      <c r="D48" s="1141"/>
      <c r="E48" s="1142"/>
      <c r="F48" s="15">
        <v>4.8899999999999997</v>
      </c>
      <c r="G48" s="16">
        <v>6.14</v>
      </c>
      <c r="H48" s="16">
        <v>5.81</v>
      </c>
      <c r="I48" s="16">
        <v>6.49</v>
      </c>
      <c r="J48" s="17">
        <v>4.9800000000000004</v>
      </c>
    </row>
    <row r="49" spans="2:10" ht="57.75" customHeight="1" thickBot="1" x14ac:dyDescent="0.2">
      <c r="B49" s="18"/>
      <c r="C49" s="1143" t="s">
        <v>5</v>
      </c>
      <c r="D49" s="1143"/>
      <c r="E49" s="1144"/>
      <c r="F49" s="19" t="s">
        <v>530</v>
      </c>
      <c r="G49" s="20">
        <v>2.71</v>
      </c>
      <c r="H49" s="20">
        <v>5.84</v>
      </c>
      <c r="I49" s="20">
        <v>2.1800000000000002</v>
      </c>
      <c r="J49" s="21">
        <v>1.75</v>
      </c>
    </row>
    <row r="50" spans="2:10" x14ac:dyDescent="0.15"/>
  </sheetData>
  <sheetProtection algorithmName="SHA-512" hashValue="ZlRqpNzxCEKaprx+R23mLPUWwYSmVKxZ6dyaizoUXzq5YEExm/l2TXNEuOJPGHIsVHLOUO/Fcw8CO0JF0t9ypQ==" saltValue="9VV8WkQHPMQsk8mdjVJu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7.06</v>
      </c>
      <c r="G34" s="33">
        <v>6.79</v>
      </c>
      <c r="H34" s="33">
        <v>7.27</v>
      </c>
      <c r="I34" s="33">
        <v>8.6199999999999992</v>
      </c>
      <c r="J34" s="34">
        <v>8.9700000000000006</v>
      </c>
      <c r="K34" s="22"/>
      <c r="L34" s="22"/>
      <c r="M34" s="22"/>
      <c r="N34" s="22"/>
      <c r="O34" s="22"/>
      <c r="P34" s="22"/>
    </row>
    <row r="35" spans="1:16" ht="39" customHeight="1" x14ac:dyDescent="0.15">
      <c r="A35" s="22"/>
      <c r="B35" s="35"/>
      <c r="C35" s="1145" t="s">
        <v>532</v>
      </c>
      <c r="D35" s="1146"/>
      <c r="E35" s="1147"/>
      <c r="F35" s="36">
        <v>4.88</v>
      </c>
      <c r="G35" s="37">
        <v>6.14</v>
      </c>
      <c r="H35" s="37">
        <v>5.81</v>
      </c>
      <c r="I35" s="37">
        <v>6.48</v>
      </c>
      <c r="J35" s="38">
        <v>4.9800000000000004</v>
      </c>
      <c r="K35" s="22"/>
      <c r="L35" s="22"/>
      <c r="M35" s="22"/>
      <c r="N35" s="22"/>
      <c r="O35" s="22"/>
      <c r="P35" s="22"/>
    </row>
    <row r="36" spans="1:16" ht="39" customHeight="1" x14ac:dyDescent="0.15">
      <c r="A36" s="22"/>
      <c r="B36" s="35"/>
      <c r="C36" s="1145" t="s">
        <v>533</v>
      </c>
      <c r="D36" s="1146"/>
      <c r="E36" s="1147"/>
      <c r="F36" s="36">
        <v>1.32</v>
      </c>
      <c r="G36" s="37">
        <v>1.89</v>
      </c>
      <c r="H36" s="37">
        <v>1.38</v>
      </c>
      <c r="I36" s="37">
        <v>1.83</v>
      </c>
      <c r="J36" s="38">
        <v>1.69</v>
      </c>
      <c r="K36" s="22"/>
      <c r="L36" s="22"/>
      <c r="M36" s="22"/>
      <c r="N36" s="22"/>
      <c r="O36" s="22"/>
      <c r="P36" s="22"/>
    </row>
    <row r="37" spans="1:16" ht="39" customHeight="1" x14ac:dyDescent="0.15">
      <c r="A37" s="22"/>
      <c r="B37" s="35"/>
      <c r="C37" s="1145" t="s">
        <v>534</v>
      </c>
      <c r="D37" s="1146"/>
      <c r="E37" s="1147"/>
      <c r="F37" s="36">
        <v>1.88</v>
      </c>
      <c r="G37" s="37">
        <v>1.9</v>
      </c>
      <c r="H37" s="37">
        <v>1.89</v>
      </c>
      <c r="I37" s="37">
        <v>1.41</v>
      </c>
      <c r="J37" s="38">
        <v>1.2</v>
      </c>
      <c r="K37" s="22"/>
      <c r="L37" s="22"/>
      <c r="M37" s="22"/>
      <c r="N37" s="22"/>
      <c r="O37" s="22"/>
      <c r="P37" s="22"/>
    </row>
    <row r="38" spans="1:16" ht="39" customHeight="1" x14ac:dyDescent="0.15">
      <c r="A38" s="22"/>
      <c r="B38" s="35"/>
      <c r="C38" s="1145" t="s">
        <v>535</v>
      </c>
      <c r="D38" s="1146"/>
      <c r="E38" s="1147"/>
      <c r="F38" s="36">
        <v>0.12</v>
      </c>
      <c r="G38" s="37">
        <v>0.11</v>
      </c>
      <c r="H38" s="37">
        <v>0.2</v>
      </c>
      <c r="I38" s="37">
        <v>7.0000000000000007E-2</v>
      </c>
      <c r="J38" s="38">
        <v>0.06</v>
      </c>
      <c r="K38" s="22"/>
      <c r="L38" s="22"/>
      <c r="M38" s="22"/>
      <c r="N38" s="22"/>
      <c r="O38" s="22"/>
      <c r="P38" s="22"/>
    </row>
    <row r="39" spans="1:16" ht="39" customHeight="1" x14ac:dyDescent="0.15">
      <c r="A39" s="22"/>
      <c r="B39" s="35"/>
      <c r="C39" s="1145" t="s">
        <v>536</v>
      </c>
      <c r="D39" s="1146"/>
      <c r="E39" s="1147"/>
      <c r="F39" s="36">
        <v>7.0000000000000007E-2</v>
      </c>
      <c r="G39" s="37">
        <v>0.02</v>
      </c>
      <c r="H39" s="37">
        <v>0.06</v>
      </c>
      <c r="I39" s="37">
        <v>0.08</v>
      </c>
      <c r="J39" s="38">
        <v>0.05</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538</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pkCgmqQj9Ty/zKpCDw4jSX60gwE80SbMrpcCzRk/XAWbsUJxAeTSA3iuk0nYM+N04vGBBCR12UWO7o0CZesYA==" saltValue="iNwzMF3qHuvhvBnieQk+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982</v>
      </c>
      <c r="L45" s="60">
        <v>1014</v>
      </c>
      <c r="M45" s="60">
        <v>1035</v>
      </c>
      <c r="N45" s="60">
        <v>1055</v>
      </c>
      <c r="O45" s="61">
        <v>1036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v>
      </c>
      <c r="L48" s="64">
        <v>16</v>
      </c>
      <c r="M48" s="64">
        <v>16</v>
      </c>
      <c r="N48" s="64">
        <v>16</v>
      </c>
      <c r="O48" s="65">
        <v>16</v>
      </c>
      <c r="P48" s="48"/>
      <c r="Q48" s="48"/>
      <c r="R48" s="48"/>
      <c r="S48" s="48"/>
      <c r="T48" s="48"/>
      <c r="U48" s="48"/>
    </row>
    <row r="49" spans="1:21" ht="30.75" customHeight="1" x14ac:dyDescent="0.15">
      <c r="A49" s="48"/>
      <c r="B49" s="1155"/>
      <c r="C49" s="1156"/>
      <c r="D49" s="62"/>
      <c r="E49" s="1161" t="s">
        <v>14</v>
      </c>
      <c r="F49" s="1161"/>
      <c r="G49" s="1161"/>
      <c r="H49" s="1161"/>
      <c r="I49" s="1161"/>
      <c r="J49" s="1162"/>
      <c r="K49" s="63">
        <v>405</v>
      </c>
      <c r="L49" s="64">
        <v>400</v>
      </c>
      <c r="M49" s="64">
        <v>406</v>
      </c>
      <c r="N49" s="64">
        <v>386</v>
      </c>
      <c r="O49" s="65">
        <v>374</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869</v>
      </c>
      <c r="L52" s="64">
        <v>901</v>
      </c>
      <c r="M52" s="64">
        <v>913</v>
      </c>
      <c r="N52" s="64">
        <v>914</v>
      </c>
      <c r="O52" s="65">
        <v>916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534</v>
      </c>
      <c r="L53" s="69">
        <v>529</v>
      </c>
      <c r="M53" s="69">
        <v>544</v>
      </c>
      <c r="N53" s="69">
        <v>543</v>
      </c>
      <c r="O53" s="70">
        <v>510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k+lLOmeDIXWRbgf2VYTDpWsnGas+SReOGEQaqsumZV33xI21FLY03sAvG9TQxAedYl55ZDJL7LCtZMCTlrg==" saltValue="XfyS4jmWYo5SmKpvEJUb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9935</v>
      </c>
      <c r="J41" s="356">
        <v>9475</v>
      </c>
      <c r="K41" s="356">
        <v>8985</v>
      </c>
      <c r="L41" s="356">
        <v>8111</v>
      </c>
      <c r="M41" s="357">
        <v>7432</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145</v>
      </c>
      <c r="J43" s="359">
        <v>128</v>
      </c>
      <c r="K43" s="359">
        <v>117</v>
      </c>
      <c r="L43" s="359">
        <v>103</v>
      </c>
      <c r="M43" s="360">
        <v>94</v>
      </c>
    </row>
    <row r="44" spans="2:13" ht="27.75" customHeight="1" x14ac:dyDescent="0.15">
      <c r="B44" s="1186"/>
      <c r="C44" s="1187"/>
      <c r="D44" s="106"/>
      <c r="E44" s="1192" t="s">
        <v>34</v>
      </c>
      <c r="F44" s="1192"/>
      <c r="G44" s="1192"/>
      <c r="H44" s="1193"/>
      <c r="I44" s="358">
        <v>3602</v>
      </c>
      <c r="J44" s="359">
        <v>3779</v>
      </c>
      <c r="K44" s="359">
        <v>4196</v>
      </c>
      <c r="L44" s="359">
        <v>4865</v>
      </c>
      <c r="M44" s="360">
        <v>4710</v>
      </c>
    </row>
    <row r="45" spans="2:13" ht="27.75" customHeight="1" x14ac:dyDescent="0.15">
      <c r="B45" s="1186"/>
      <c r="C45" s="1187"/>
      <c r="D45" s="106"/>
      <c r="E45" s="1192" t="s">
        <v>35</v>
      </c>
      <c r="F45" s="1192"/>
      <c r="G45" s="1192"/>
      <c r="H45" s="1193"/>
      <c r="I45" s="358">
        <v>1489</v>
      </c>
      <c r="J45" s="359">
        <v>1497</v>
      </c>
      <c r="K45" s="359">
        <v>1565</v>
      </c>
      <c r="L45" s="359">
        <v>1624</v>
      </c>
      <c r="M45" s="360">
        <v>1630</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1543</v>
      </c>
      <c r="J50" s="359">
        <v>1891</v>
      </c>
      <c r="K50" s="359">
        <v>2614</v>
      </c>
      <c r="L50" s="359">
        <v>2826</v>
      </c>
      <c r="M50" s="360">
        <v>2602</v>
      </c>
    </row>
    <row r="51" spans="2:13" ht="27.75" customHeight="1" x14ac:dyDescent="0.15">
      <c r="B51" s="1186"/>
      <c r="C51" s="1187"/>
      <c r="D51" s="106"/>
      <c r="E51" s="1192" t="s">
        <v>42</v>
      </c>
      <c r="F51" s="1192"/>
      <c r="G51" s="1192"/>
      <c r="H51" s="1193"/>
      <c r="I51" s="358">
        <v>912</v>
      </c>
      <c r="J51" s="359">
        <v>816</v>
      </c>
      <c r="K51" s="359">
        <v>712</v>
      </c>
      <c r="L51" s="359">
        <v>626</v>
      </c>
      <c r="M51" s="360">
        <v>572</v>
      </c>
    </row>
    <row r="52" spans="2:13" ht="27.75" customHeight="1" x14ac:dyDescent="0.15">
      <c r="B52" s="1188"/>
      <c r="C52" s="1189"/>
      <c r="D52" s="106"/>
      <c r="E52" s="1192" t="s">
        <v>43</v>
      </c>
      <c r="F52" s="1192"/>
      <c r="G52" s="1192"/>
      <c r="H52" s="1193"/>
      <c r="I52" s="358">
        <v>9935</v>
      </c>
      <c r="J52" s="359">
        <v>9742</v>
      </c>
      <c r="K52" s="359">
        <v>9691</v>
      </c>
      <c r="L52" s="359">
        <v>9545</v>
      </c>
      <c r="M52" s="360">
        <v>9065</v>
      </c>
    </row>
    <row r="53" spans="2:13" ht="27.75" customHeight="1" thickBot="1" x14ac:dyDescent="0.2">
      <c r="B53" s="1199" t="s">
        <v>19</v>
      </c>
      <c r="C53" s="1200"/>
      <c r="D53" s="110"/>
      <c r="E53" s="1201" t="s">
        <v>44</v>
      </c>
      <c r="F53" s="1201"/>
      <c r="G53" s="1201"/>
      <c r="H53" s="1202"/>
      <c r="I53" s="361">
        <v>2782</v>
      </c>
      <c r="J53" s="362">
        <v>2430</v>
      </c>
      <c r="K53" s="362">
        <v>1844</v>
      </c>
      <c r="L53" s="362">
        <v>1706</v>
      </c>
      <c r="M53" s="363">
        <v>1627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RDmB/tK13ztPOVgW3az93BQaYmUIQhFsei8wT30WMIu3QVPbYkMvOCl78CounJ83FVGNf7pL7RoGtMft9vlvw==" saltValue="XyaRKgRwG3Ntp6nuWAW2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1021</v>
      </c>
      <c r="G55" s="122">
        <v>1141</v>
      </c>
      <c r="H55" s="123">
        <v>1371</v>
      </c>
    </row>
    <row r="56" spans="2:8" ht="52.5" customHeight="1" x14ac:dyDescent="0.15">
      <c r="B56" s="124"/>
      <c r="C56" s="1213" t="s">
        <v>47</v>
      </c>
      <c r="D56" s="1213"/>
      <c r="E56" s="1214"/>
      <c r="F56" s="125" t="s">
        <v>487</v>
      </c>
      <c r="G56" s="125" t="s">
        <v>487</v>
      </c>
      <c r="H56" s="126" t="s">
        <v>487</v>
      </c>
    </row>
    <row r="57" spans="2:8" ht="53.25" customHeight="1" x14ac:dyDescent="0.15">
      <c r="B57" s="124"/>
      <c r="C57" s="1215" t="s">
        <v>48</v>
      </c>
      <c r="D57" s="1215"/>
      <c r="E57" s="1216"/>
      <c r="F57" s="127">
        <v>1018</v>
      </c>
      <c r="G57" s="127">
        <v>1167</v>
      </c>
      <c r="H57" s="128">
        <v>861</v>
      </c>
    </row>
    <row r="58" spans="2:8" ht="45.75" customHeight="1" x14ac:dyDescent="0.15">
      <c r="B58" s="129"/>
      <c r="C58" s="1203" t="s">
        <v>560</v>
      </c>
      <c r="D58" s="1204"/>
      <c r="E58" s="1205"/>
      <c r="F58" s="130">
        <v>239</v>
      </c>
      <c r="G58" s="130">
        <v>239</v>
      </c>
      <c r="H58" s="131">
        <v>239</v>
      </c>
    </row>
    <row r="59" spans="2:8" ht="45.75" customHeight="1" x14ac:dyDescent="0.15">
      <c r="B59" s="129"/>
      <c r="C59" s="1203" t="s">
        <v>561</v>
      </c>
      <c r="D59" s="1204"/>
      <c r="E59" s="1205"/>
      <c r="F59" s="130">
        <v>686</v>
      </c>
      <c r="G59" s="130">
        <v>792</v>
      </c>
      <c r="H59" s="131">
        <v>354</v>
      </c>
    </row>
    <row r="60" spans="2:8" ht="45.75" customHeight="1" x14ac:dyDescent="0.15">
      <c r="B60" s="129"/>
      <c r="C60" s="1203" t="s">
        <v>562</v>
      </c>
      <c r="D60" s="1204"/>
      <c r="E60" s="1205"/>
      <c r="F60" s="130">
        <v>43</v>
      </c>
      <c r="G60" s="130">
        <v>67</v>
      </c>
      <c r="H60" s="131">
        <v>85</v>
      </c>
    </row>
    <row r="61" spans="2:8" ht="45.75" customHeight="1" x14ac:dyDescent="0.15">
      <c r="B61" s="129"/>
      <c r="C61" s="1203" t="s">
        <v>563</v>
      </c>
      <c r="D61" s="1204"/>
      <c r="E61" s="1205"/>
      <c r="F61" s="130">
        <v>15</v>
      </c>
      <c r="G61" s="130">
        <v>31</v>
      </c>
      <c r="H61" s="131">
        <v>40</v>
      </c>
    </row>
    <row r="62" spans="2:8" ht="45.75" customHeight="1" thickBot="1" x14ac:dyDescent="0.2">
      <c r="B62" s="132"/>
      <c r="C62" s="1206" t="s">
        <v>564</v>
      </c>
      <c r="D62" s="1207"/>
      <c r="E62" s="1208"/>
      <c r="F62" s="133" t="s">
        <v>565</v>
      </c>
      <c r="G62" s="133" t="s">
        <v>565</v>
      </c>
      <c r="H62" s="134">
        <v>100</v>
      </c>
    </row>
    <row r="63" spans="2:8" ht="52.5" customHeight="1" thickBot="1" x14ac:dyDescent="0.2">
      <c r="B63" s="135"/>
      <c r="C63" s="1209" t="s">
        <v>49</v>
      </c>
      <c r="D63" s="1209"/>
      <c r="E63" s="1210"/>
      <c r="F63" s="136">
        <v>2039</v>
      </c>
      <c r="G63" s="136">
        <v>2309</v>
      </c>
      <c r="H63" s="137">
        <v>2233</v>
      </c>
    </row>
    <row r="64" spans="2:8" x14ac:dyDescent="0.15"/>
  </sheetData>
  <sheetProtection algorithmName="SHA-512" hashValue="yfplOYImoDLp2owEJpFDTHq0EX6n5CHxTsT9zDLxXKAzgif8uH3wpe1DGv5O2FbKNXL8BX946Bm0kdA3heealA==" saltValue="Z1B6IWYDue+bzcks2QlS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12786</v>
      </c>
      <c r="E3" s="156"/>
      <c r="F3" s="157">
        <v>51264</v>
      </c>
      <c r="G3" s="158"/>
      <c r="H3" s="159"/>
    </row>
    <row r="4" spans="1:8" x14ac:dyDescent="0.15">
      <c r="A4" s="160"/>
      <c r="B4" s="161"/>
      <c r="C4" s="162"/>
      <c r="D4" s="163">
        <v>10772</v>
      </c>
      <c r="E4" s="164"/>
      <c r="F4" s="165">
        <v>26040</v>
      </c>
      <c r="G4" s="166"/>
      <c r="H4" s="167"/>
    </row>
    <row r="5" spans="1:8" x14ac:dyDescent="0.15">
      <c r="A5" s="148" t="s">
        <v>519</v>
      </c>
      <c r="B5" s="153"/>
      <c r="C5" s="154"/>
      <c r="D5" s="155">
        <v>9967</v>
      </c>
      <c r="E5" s="156"/>
      <c r="F5" s="157">
        <v>52068</v>
      </c>
      <c r="G5" s="158"/>
      <c r="H5" s="159"/>
    </row>
    <row r="6" spans="1:8" x14ac:dyDescent="0.15">
      <c r="A6" s="160"/>
      <c r="B6" s="161"/>
      <c r="C6" s="162"/>
      <c r="D6" s="163">
        <v>7710</v>
      </c>
      <c r="E6" s="164"/>
      <c r="F6" s="165">
        <v>26936</v>
      </c>
      <c r="G6" s="166"/>
      <c r="H6" s="167"/>
    </row>
    <row r="7" spans="1:8" x14ac:dyDescent="0.15">
      <c r="A7" s="148" t="s">
        <v>520</v>
      </c>
      <c r="B7" s="153"/>
      <c r="C7" s="154"/>
      <c r="D7" s="155">
        <v>6544</v>
      </c>
      <c r="E7" s="156"/>
      <c r="F7" s="157">
        <v>47161</v>
      </c>
      <c r="G7" s="158"/>
      <c r="H7" s="159"/>
    </row>
    <row r="8" spans="1:8" x14ac:dyDescent="0.15">
      <c r="A8" s="160"/>
      <c r="B8" s="161"/>
      <c r="C8" s="162"/>
      <c r="D8" s="163">
        <v>6143</v>
      </c>
      <c r="E8" s="164"/>
      <c r="F8" s="165">
        <v>24595</v>
      </c>
      <c r="G8" s="166"/>
      <c r="H8" s="167"/>
    </row>
    <row r="9" spans="1:8" x14ac:dyDescent="0.15">
      <c r="A9" s="148" t="s">
        <v>521</v>
      </c>
      <c r="B9" s="153"/>
      <c r="C9" s="154"/>
      <c r="D9" s="155">
        <v>8900</v>
      </c>
      <c r="E9" s="156"/>
      <c r="F9" s="157">
        <v>43423</v>
      </c>
      <c r="G9" s="158"/>
      <c r="H9" s="159"/>
    </row>
    <row r="10" spans="1:8" x14ac:dyDescent="0.15">
      <c r="A10" s="160"/>
      <c r="B10" s="161"/>
      <c r="C10" s="162"/>
      <c r="D10" s="163">
        <v>8098</v>
      </c>
      <c r="E10" s="164"/>
      <c r="F10" s="165">
        <v>22207</v>
      </c>
      <c r="G10" s="166"/>
      <c r="H10" s="167"/>
    </row>
    <row r="11" spans="1:8" x14ac:dyDescent="0.15">
      <c r="A11" s="148" t="s">
        <v>522</v>
      </c>
      <c r="B11" s="153"/>
      <c r="C11" s="154"/>
      <c r="D11" s="155">
        <v>20044</v>
      </c>
      <c r="E11" s="156"/>
      <c r="F11" s="157">
        <v>45265</v>
      </c>
      <c r="G11" s="158"/>
      <c r="H11" s="159"/>
    </row>
    <row r="12" spans="1:8" x14ac:dyDescent="0.15">
      <c r="A12" s="160"/>
      <c r="B12" s="161"/>
      <c r="C12" s="168"/>
      <c r="D12" s="163">
        <v>16595</v>
      </c>
      <c r="E12" s="164"/>
      <c r="F12" s="165">
        <v>22600</v>
      </c>
      <c r="G12" s="166"/>
      <c r="H12" s="167"/>
    </row>
    <row r="13" spans="1:8" x14ac:dyDescent="0.15">
      <c r="A13" s="148"/>
      <c r="B13" s="153"/>
      <c r="C13" s="169"/>
      <c r="D13" s="170">
        <v>11648</v>
      </c>
      <c r="E13" s="171"/>
      <c r="F13" s="172">
        <v>47836</v>
      </c>
      <c r="G13" s="173"/>
      <c r="H13" s="159"/>
    </row>
    <row r="14" spans="1:8" x14ac:dyDescent="0.15">
      <c r="A14" s="160"/>
      <c r="B14" s="161"/>
      <c r="C14" s="162"/>
      <c r="D14" s="163">
        <v>9864</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4.8899999999999997</v>
      </c>
      <c r="C19" s="174">
        <f>ROUND(VALUE(SUBSTITUTE(実質収支比率等に係る経年分析!G$48,"▲","-")),2)</f>
        <v>6.14</v>
      </c>
      <c r="D19" s="174">
        <f>ROUND(VALUE(SUBSTITUTE(実質収支比率等に係る経年分析!H$48,"▲","-")),2)</f>
        <v>5.81</v>
      </c>
      <c r="E19" s="174">
        <f>ROUND(VALUE(SUBSTITUTE(実質収支比率等に係る経年分析!I$48,"▲","-")),2)</f>
        <v>6.49</v>
      </c>
      <c r="F19" s="174">
        <f>ROUND(VALUE(SUBSTITUTE(実質収支比率等に係る経年分析!J$48,"▲","-")),2)</f>
        <v>4.9800000000000004</v>
      </c>
    </row>
    <row r="20" spans="1:11" x14ac:dyDescent="0.15">
      <c r="A20" s="174" t="s">
        <v>53</v>
      </c>
      <c r="B20" s="174">
        <f>ROUND(VALUE(SUBSTITUTE(実質収支比率等に係る経年分析!F$47,"▲","-")),2)</f>
        <v>7.64</v>
      </c>
      <c r="C20" s="174">
        <f>ROUND(VALUE(SUBSTITUTE(実質収支比率等に係る経年分析!G$47,"▲","-")),2)</f>
        <v>8.49</v>
      </c>
      <c r="D20" s="174">
        <f>ROUND(VALUE(SUBSTITUTE(実質収支比率等に係る経年分析!H$47,"▲","-")),2)</f>
        <v>13.81</v>
      </c>
      <c r="E20" s="174">
        <f>ROUND(VALUE(SUBSTITUTE(実質収支比率等に係る経年分析!I$47,"▲","-")),2)</f>
        <v>15.86</v>
      </c>
      <c r="F20" s="174">
        <f>ROUND(VALUE(SUBSTITUTE(実質収支比率等に係る経年分析!J$47,"▲","-")),2)</f>
        <v>18.7</v>
      </c>
    </row>
    <row r="21" spans="1:11" x14ac:dyDescent="0.15">
      <c r="A21" s="174" t="s">
        <v>54</v>
      </c>
      <c r="B21" s="174">
        <f>IF(ISNUMBER(VALUE(SUBSTITUTE(実質収支比率等に係る経年分析!F$49,"▲","-"))),ROUND(VALUE(SUBSTITUTE(実質収支比率等に係る経年分析!F$49,"▲","-")),2),NA())</f>
        <v>-0.49</v>
      </c>
      <c r="C21" s="174">
        <f>IF(ISNUMBER(VALUE(SUBSTITUTE(実質収支比率等に係る経年分析!G$49,"▲","-"))),ROUND(VALUE(SUBSTITUTE(実質収支比率等に係る経年分析!G$49,"▲","-")),2),NA())</f>
        <v>2.71</v>
      </c>
      <c r="D21" s="174">
        <f>IF(ISNUMBER(VALUE(SUBSTITUTE(実質収支比率等に係る経年分析!H$49,"▲","-"))),ROUND(VALUE(SUBSTITUTE(実質収支比率等に係る経年分析!H$49,"▲","-")),2),NA())</f>
        <v>5.84</v>
      </c>
      <c r="E21" s="174">
        <f>IF(ISNUMBER(VALUE(SUBSTITUTE(実質収支比率等に係る経年分析!I$49,"▲","-"))),ROUND(VALUE(SUBSTITUTE(実質収支比率等に係る経年分析!I$49,"▲","-")),2),NA())</f>
        <v>2.1800000000000002</v>
      </c>
      <c r="F21" s="174">
        <f>IF(ISNUMBER(VALUE(SUBSTITUTE(実質収支比率等に係る経年分析!J$49,"▲","-"))),ROUND(VALUE(SUBSTITUTE(実質収支比率等に係る経年分析!J$49,"▲","-")),2),NA())</f>
        <v>1.75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4.9800000000000004</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8.6199999999999992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8.9700000000000006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869</v>
      </c>
      <c r="E42" s="176"/>
      <c r="F42" s="176"/>
      <c r="G42" s="176">
        <f>'実質公債費比率（分子）の構造'!L$52</f>
        <v>901</v>
      </c>
      <c r="H42" s="176"/>
      <c r="I42" s="176"/>
      <c r="J42" s="176">
        <f>'実質公債費比率（分子）の構造'!M$52</f>
        <v>913</v>
      </c>
      <c r="K42" s="176"/>
      <c r="L42" s="176"/>
      <c r="M42" s="176">
        <f>'実質公債費比率（分子）の構造'!N$52</f>
        <v>914</v>
      </c>
      <c r="N42" s="176"/>
      <c r="O42" s="176"/>
      <c r="P42" s="176">
        <f>'実質公債費比率（分子）の構造'!O$52</f>
        <v>916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405</v>
      </c>
      <c r="C45" s="176"/>
      <c r="D45" s="176"/>
      <c r="E45" s="176">
        <f>'実質公債費比率（分子）の構造'!L$49</f>
        <v>400</v>
      </c>
      <c r="F45" s="176"/>
      <c r="G45" s="176"/>
      <c r="H45" s="176">
        <f>'実質公債費比率（分子）の構造'!M$49</f>
        <v>406</v>
      </c>
      <c r="I45" s="176"/>
      <c r="J45" s="176"/>
      <c r="K45" s="176">
        <f>'実質公債費比率（分子）の構造'!N$49</f>
        <v>386</v>
      </c>
      <c r="L45" s="176"/>
      <c r="M45" s="176"/>
      <c r="N45" s="176">
        <f>'実質公債費比率（分子）の構造'!O$49</f>
        <v>374</v>
      </c>
      <c r="O45" s="176"/>
      <c r="P45" s="176"/>
    </row>
    <row r="46" spans="1:16" x14ac:dyDescent="0.15">
      <c r="A46" s="176" t="s">
        <v>64</v>
      </c>
      <c r="B46" s="176">
        <f>'実質公債費比率（分子）の構造'!K$48</f>
        <v>16</v>
      </c>
      <c r="C46" s="176"/>
      <c r="D46" s="176"/>
      <c r="E46" s="176">
        <f>'実質公債費比率（分子）の構造'!L$48</f>
        <v>16</v>
      </c>
      <c r="F46" s="176"/>
      <c r="G46" s="176"/>
      <c r="H46" s="176">
        <f>'実質公債費比率（分子）の構造'!M$48</f>
        <v>16</v>
      </c>
      <c r="I46" s="176"/>
      <c r="J46" s="176"/>
      <c r="K46" s="176">
        <f>'実質公債費比率（分子）の構造'!N$48</f>
        <v>16</v>
      </c>
      <c r="L46" s="176"/>
      <c r="M46" s="176"/>
      <c r="N46" s="176">
        <f>'実質公債費比率（分子）の構造'!O$48</f>
        <v>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982</v>
      </c>
      <c r="C49" s="176"/>
      <c r="D49" s="176"/>
      <c r="E49" s="176">
        <f>'実質公債費比率（分子）の構造'!L$45</f>
        <v>1014</v>
      </c>
      <c r="F49" s="176"/>
      <c r="G49" s="176"/>
      <c r="H49" s="176">
        <f>'実質公債費比率（分子）の構造'!M$45</f>
        <v>1035</v>
      </c>
      <c r="I49" s="176"/>
      <c r="J49" s="176"/>
      <c r="K49" s="176">
        <f>'実質公債費比率（分子）の構造'!N$45</f>
        <v>1055</v>
      </c>
      <c r="L49" s="176"/>
      <c r="M49" s="176"/>
      <c r="N49" s="176">
        <f>'実質公債費比率（分子）の構造'!O$45</f>
        <v>1036</v>
      </c>
      <c r="O49" s="176"/>
      <c r="P49" s="176"/>
    </row>
    <row r="50" spans="1:16" x14ac:dyDescent="0.15">
      <c r="A50" s="176" t="s">
        <v>67</v>
      </c>
      <c r="B50" s="176" t="e">
        <f>NA()</f>
        <v>#N/A</v>
      </c>
      <c r="C50" s="176">
        <f>IF(ISNUMBER('実質公債費比率（分子）の構造'!K$53),'実質公債費比率（分子）の構造'!K$53,NA())</f>
        <v>534</v>
      </c>
      <c r="D50" s="176" t="e">
        <f>NA()</f>
        <v>#N/A</v>
      </c>
      <c r="E50" s="176" t="e">
        <f>NA()</f>
        <v>#N/A</v>
      </c>
      <c r="F50" s="176">
        <f>IF(ISNUMBER('実質公債費比率（分子）の構造'!L$53),'実質公債費比率（分子）の構造'!L$53,NA())</f>
        <v>529</v>
      </c>
      <c r="G50" s="176" t="e">
        <f>NA()</f>
        <v>#N/A</v>
      </c>
      <c r="H50" s="176" t="e">
        <f>NA()</f>
        <v>#N/A</v>
      </c>
      <c r="I50" s="176">
        <f>IF(ISNUMBER('実質公債費比率（分子）の構造'!M$53),'実質公債費比率（分子）の構造'!M$53,NA())</f>
        <v>544</v>
      </c>
      <c r="J50" s="176" t="e">
        <f>NA()</f>
        <v>#N/A</v>
      </c>
      <c r="K50" s="176" t="e">
        <f>NA()</f>
        <v>#N/A</v>
      </c>
      <c r="L50" s="176">
        <f>IF(ISNUMBER('実質公債費比率（分子）の構造'!N$53),'実質公債費比率（分子）の構造'!N$53,NA())</f>
        <v>543</v>
      </c>
      <c r="M50" s="176" t="e">
        <f>NA()</f>
        <v>#N/A</v>
      </c>
      <c r="N50" s="176" t="e">
        <f>NA()</f>
        <v>#N/A</v>
      </c>
      <c r="O50" s="176">
        <f>IF(ISNUMBER('実質公債費比率（分子）の構造'!O$53),'実質公債費比率（分子）の構造'!O$53,NA())</f>
        <v>510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9935</v>
      </c>
      <c r="E56" s="175"/>
      <c r="F56" s="175"/>
      <c r="G56" s="175">
        <f>'将来負担比率（分子）の構造'!J$52</f>
        <v>9742</v>
      </c>
      <c r="H56" s="175"/>
      <c r="I56" s="175"/>
      <c r="J56" s="175">
        <f>'将来負担比率（分子）の構造'!K$52</f>
        <v>9691</v>
      </c>
      <c r="K56" s="175"/>
      <c r="L56" s="175"/>
      <c r="M56" s="175">
        <f>'将来負担比率（分子）の構造'!L$52</f>
        <v>9545</v>
      </c>
      <c r="N56" s="175"/>
      <c r="O56" s="175"/>
      <c r="P56" s="175">
        <f>'将来負担比率（分子）の構造'!M$52</f>
        <v>9065</v>
      </c>
    </row>
    <row r="57" spans="1:16" x14ac:dyDescent="0.15">
      <c r="A57" s="175" t="s">
        <v>42</v>
      </c>
      <c r="B57" s="175"/>
      <c r="C57" s="175"/>
      <c r="D57" s="175">
        <f>'将来負担比率（分子）の構造'!I$51</f>
        <v>912</v>
      </c>
      <c r="E57" s="175"/>
      <c r="F57" s="175"/>
      <c r="G57" s="175">
        <f>'将来負担比率（分子）の構造'!J$51</f>
        <v>816</v>
      </c>
      <c r="H57" s="175"/>
      <c r="I57" s="175"/>
      <c r="J57" s="175">
        <f>'将来負担比率（分子）の構造'!K$51</f>
        <v>712</v>
      </c>
      <c r="K57" s="175"/>
      <c r="L57" s="175"/>
      <c r="M57" s="175">
        <f>'将来負担比率（分子）の構造'!L$51</f>
        <v>626</v>
      </c>
      <c r="N57" s="175"/>
      <c r="O57" s="175"/>
      <c r="P57" s="175">
        <f>'将来負担比率（分子）の構造'!M$51</f>
        <v>572</v>
      </c>
    </row>
    <row r="58" spans="1:16" x14ac:dyDescent="0.15">
      <c r="A58" s="175" t="s">
        <v>41</v>
      </c>
      <c r="B58" s="175"/>
      <c r="C58" s="175"/>
      <c r="D58" s="175">
        <f>'将来負担比率（分子）の構造'!I$50</f>
        <v>1543</v>
      </c>
      <c r="E58" s="175"/>
      <c r="F58" s="175"/>
      <c r="G58" s="175">
        <f>'将来負担比率（分子）の構造'!J$50</f>
        <v>1891</v>
      </c>
      <c r="H58" s="175"/>
      <c r="I58" s="175"/>
      <c r="J58" s="175">
        <f>'将来負担比率（分子）の構造'!K$50</f>
        <v>2614</v>
      </c>
      <c r="K58" s="175"/>
      <c r="L58" s="175"/>
      <c r="M58" s="175">
        <f>'将来負担比率（分子）の構造'!L$50</f>
        <v>2826</v>
      </c>
      <c r="N58" s="175"/>
      <c r="O58" s="175"/>
      <c r="P58" s="175">
        <f>'将来負担比率（分子）の構造'!M$50</f>
        <v>2602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1489</v>
      </c>
      <c r="C62" s="175"/>
      <c r="D62" s="175"/>
      <c r="E62" s="175">
        <f>'将来負担比率（分子）の構造'!J$45</f>
        <v>1497</v>
      </c>
      <c r="F62" s="175"/>
      <c r="G62" s="175"/>
      <c r="H62" s="175">
        <f>'将来負担比率（分子）の構造'!K$45</f>
        <v>1565</v>
      </c>
      <c r="I62" s="175"/>
      <c r="J62" s="175"/>
      <c r="K62" s="175">
        <f>'将来負担比率（分子）の構造'!L$45</f>
        <v>1624</v>
      </c>
      <c r="L62" s="175"/>
      <c r="M62" s="175"/>
      <c r="N62" s="175">
        <f>'将来負担比率（分子）の構造'!M$45</f>
        <v>1630</v>
      </c>
      <c r="O62" s="175"/>
      <c r="P62" s="175"/>
    </row>
    <row r="63" spans="1:16" x14ac:dyDescent="0.15">
      <c r="A63" s="175" t="s">
        <v>34</v>
      </c>
      <c r="B63" s="175">
        <f>'将来負担比率（分子）の構造'!I$44</f>
        <v>3602</v>
      </c>
      <c r="C63" s="175"/>
      <c r="D63" s="175"/>
      <c r="E63" s="175">
        <f>'将来負担比率（分子）の構造'!J$44</f>
        <v>3779</v>
      </c>
      <c r="F63" s="175"/>
      <c r="G63" s="175"/>
      <c r="H63" s="175">
        <f>'将来負担比率（分子）の構造'!K$44</f>
        <v>4196</v>
      </c>
      <c r="I63" s="175"/>
      <c r="J63" s="175"/>
      <c r="K63" s="175">
        <f>'将来負担比率（分子）の構造'!L$44</f>
        <v>4865</v>
      </c>
      <c r="L63" s="175"/>
      <c r="M63" s="175"/>
      <c r="N63" s="175">
        <f>'将来負担比率（分子）の構造'!M$44</f>
        <v>4710</v>
      </c>
      <c r="O63" s="175"/>
      <c r="P63" s="175"/>
    </row>
    <row r="64" spans="1:16" x14ac:dyDescent="0.15">
      <c r="A64" s="175" t="s">
        <v>33</v>
      </c>
      <c r="B64" s="175">
        <f>'将来負担比率（分子）の構造'!I$43</f>
        <v>145</v>
      </c>
      <c r="C64" s="175"/>
      <c r="D64" s="175"/>
      <c r="E64" s="175">
        <f>'将来負担比率（分子）の構造'!J$43</f>
        <v>128</v>
      </c>
      <c r="F64" s="175"/>
      <c r="G64" s="175"/>
      <c r="H64" s="175">
        <f>'将来負担比率（分子）の構造'!K$43</f>
        <v>117</v>
      </c>
      <c r="I64" s="175"/>
      <c r="J64" s="175"/>
      <c r="K64" s="175">
        <f>'将来負担比率（分子）の構造'!L$43</f>
        <v>103</v>
      </c>
      <c r="L64" s="175"/>
      <c r="M64" s="175"/>
      <c r="N64" s="175">
        <f>'将来負担比率（分子）の構造'!M$43</f>
        <v>94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9935</v>
      </c>
      <c r="C66" s="175"/>
      <c r="D66" s="175"/>
      <c r="E66" s="175">
        <f>'将来負担比率（分子）の構造'!J$41</f>
        <v>9475</v>
      </c>
      <c r="F66" s="175"/>
      <c r="G66" s="175"/>
      <c r="H66" s="175">
        <f>'将来負担比率（分子）の構造'!K$41</f>
        <v>8985</v>
      </c>
      <c r="I66" s="175"/>
      <c r="J66" s="175"/>
      <c r="K66" s="175">
        <f>'将来負担比率（分子）の構造'!L$41</f>
        <v>8111</v>
      </c>
      <c r="L66" s="175"/>
      <c r="M66" s="175"/>
      <c r="N66" s="175">
        <f>'将来負担比率（分子）の構造'!M$41</f>
        <v>7432</v>
      </c>
      <c r="O66" s="175"/>
      <c r="P66" s="175"/>
    </row>
    <row r="67" spans="1:16" x14ac:dyDescent="0.15">
      <c r="A67" s="175" t="s">
        <v>71</v>
      </c>
      <c r="B67" s="175" t="e">
        <f>NA()</f>
        <v>#N/A</v>
      </c>
      <c r="C67" s="175">
        <f>IF(ISNUMBER('将来負担比率（分子）の構造'!I$53), IF('将来負担比率（分子）の構造'!I$53 &lt; 0, 0, '将来負担比率（分子）の構造'!I$53), NA())</f>
        <v>2782</v>
      </c>
      <c r="D67" s="175" t="e">
        <f>NA()</f>
        <v>#N/A</v>
      </c>
      <c r="E67" s="175" t="e">
        <f>NA()</f>
        <v>#N/A</v>
      </c>
      <c r="F67" s="175">
        <f>IF(ISNUMBER('将来負担比率（分子）の構造'!J$53), IF('将来負担比率（分子）の構造'!J$53 &lt; 0, 0, '将来負担比率（分子）の構造'!J$53), NA())</f>
        <v>2430</v>
      </c>
      <c r="G67" s="175" t="e">
        <f>NA()</f>
        <v>#N/A</v>
      </c>
      <c r="H67" s="175" t="e">
        <f>NA()</f>
        <v>#N/A</v>
      </c>
      <c r="I67" s="175">
        <f>IF(ISNUMBER('将来負担比率（分子）の構造'!K$53), IF('将来負担比率（分子）の構造'!K$53 &lt; 0, 0, '将来負担比率（分子）の構造'!K$53), NA())</f>
        <v>1844</v>
      </c>
      <c r="J67" s="175" t="e">
        <f>NA()</f>
        <v>#N/A</v>
      </c>
      <c r="K67" s="175" t="e">
        <f>NA()</f>
        <v>#N/A</v>
      </c>
      <c r="L67" s="175">
        <f>IF(ISNUMBER('将来負担比率（分子）の構造'!L$53), IF('将来負担比率（分子）の構造'!L$53 &lt; 0, 0, '将来負担比率（分子）の構造'!L$53), NA())</f>
        <v>1706</v>
      </c>
      <c r="M67" s="175" t="e">
        <f>NA()</f>
        <v>#N/A</v>
      </c>
      <c r="N67" s="175" t="e">
        <f>NA()</f>
        <v>#N/A</v>
      </c>
      <c r="O67" s="175">
        <f>IF(ISNUMBER('将来負担比率（分子）の構造'!M$53), IF('将来負担比率（分子）の構造'!M$53 &lt; 0, 0, '将来負担比率（分子）の構造'!M$53), NA())</f>
        <v>1627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1021</v>
      </c>
      <c r="C72" s="179">
        <f>基金残高に係る経年分析!G55</f>
        <v>1141</v>
      </c>
      <c r="D72" s="179">
        <f>基金残高に係る経年分析!H55</f>
        <v>1371</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1018</v>
      </c>
      <c r="C74" s="179">
        <f>基金残高に係る経年分析!G57</f>
        <v>1167</v>
      </c>
      <c r="D74" s="179">
        <f>基金残高に係る経年分析!H57</f>
        <v>861</v>
      </c>
    </row>
  </sheetData>
  <sheetProtection algorithmName="SHA-512" hashValue="vTB7YbAyCpaqmBYBj2YX0iKfKxf44J0QNkJF2CegPGWHXFoN63Hp1yN7XDdDXzdW/SiCxhv2ir7sqDxUCqrjkQ==" saltValue="SpBMxxSiPzf285wDlraw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拓馬</cp:lastModifiedBy>
  <cp:lastPrinted>2025-03-11T09:09:00Z</cp:lastPrinted>
  <dcterms:created xsi:type="dcterms:W3CDTF">2025-02-19T01:32:06Z</dcterms:created>
  <dcterms:modified xsi:type="dcterms:W3CDTF">2025-03-18T04:29:59Z</dcterms:modified>
  <cp:category/>
</cp:coreProperties>
</file>