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746\Desktop\sugu\Dl\R4.5.30\掲載用\"/>
    </mc:Choice>
  </mc:AlternateContent>
  <xr:revisionPtr revIDLastSave="0" documentId="13_ncr:1_{25AC671F-832D-4D1E-8085-FB8FE8F63E75}" xr6:coauthVersionLast="36" xr6:coauthVersionMax="36" xr10:uidLastSave="{00000000-0000-0000-0000-000000000000}"/>
  <bookViews>
    <workbookView xWindow="120" yWindow="105" windowWidth="14955" windowHeight="9120" xr2:uid="{00000000-000D-0000-FFFF-FFFF00000000}"/>
  </bookViews>
  <sheets>
    <sheet name="Sheet1" sheetId="1" r:id="rId1"/>
  </sheets>
  <definedNames>
    <definedName name="_xlnm.Print_Area" localSheetId="0">Sheet1!$A$1:$O$72</definedName>
  </definedNames>
  <calcPr calcId="191029"/>
</workbook>
</file>

<file path=xl/calcChain.xml><?xml version="1.0" encoding="utf-8"?>
<calcChain xmlns="http://schemas.openxmlformats.org/spreadsheetml/2006/main">
  <c r="J7" i="1" l="1"/>
  <c r="J67" i="1" l="1"/>
  <c r="J66" i="1"/>
  <c r="J65" i="1"/>
  <c r="J64" i="1"/>
  <c r="J63" i="1"/>
  <c r="J61" i="1"/>
  <c r="J60" i="1"/>
  <c r="J59" i="1"/>
  <c r="J58" i="1"/>
  <c r="J57" i="1"/>
  <c r="J55" i="1"/>
  <c r="J54" i="1"/>
  <c r="J53" i="1"/>
  <c r="J52" i="1"/>
  <c r="J51" i="1"/>
  <c r="J49" i="1"/>
  <c r="J46" i="1"/>
  <c r="J45" i="1"/>
  <c r="J44" i="1"/>
  <c r="J43" i="1"/>
  <c r="J42" i="1"/>
  <c r="J40" i="1"/>
  <c r="J39" i="1"/>
  <c r="J38" i="1"/>
  <c r="J37" i="1"/>
  <c r="J36" i="1"/>
  <c r="J34" i="1"/>
  <c r="J33" i="1"/>
  <c r="J32" i="1"/>
  <c r="J31" i="1"/>
  <c r="J30" i="1"/>
  <c r="J28" i="1"/>
  <c r="J25" i="1"/>
  <c r="J24" i="1"/>
  <c r="J23" i="1"/>
  <c r="J22" i="1"/>
  <c r="J21" i="1"/>
  <c r="J19" i="1"/>
  <c r="J18" i="1"/>
  <c r="J17" i="1"/>
  <c r="J16" i="1"/>
  <c r="J15" i="1"/>
  <c r="J13" i="1"/>
  <c r="J12" i="1"/>
  <c r="J11" i="1"/>
  <c r="J10" i="1"/>
  <c r="J9" i="1"/>
  <c r="O7" i="1"/>
  <c r="O25" i="1"/>
  <c r="N25" i="1"/>
  <c r="M25" i="1"/>
  <c r="I25" i="1"/>
  <c r="H25" i="1"/>
  <c r="G25" i="1"/>
  <c r="F25" i="1"/>
  <c r="E25" i="1"/>
  <c r="O24" i="1"/>
  <c r="N24" i="1"/>
  <c r="M24" i="1"/>
  <c r="L24" i="1"/>
  <c r="I24" i="1"/>
  <c r="H24" i="1"/>
  <c r="G24" i="1"/>
  <c r="F24" i="1"/>
  <c r="E24" i="1"/>
  <c r="O23" i="1"/>
  <c r="N23" i="1"/>
  <c r="M23" i="1"/>
  <c r="L23" i="1"/>
  <c r="I23" i="1"/>
  <c r="H23" i="1"/>
  <c r="G23" i="1"/>
  <c r="F23" i="1"/>
  <c r="E23" i="1"/>
  <c r="O22" i="1"/>
  <c r="N22" i="1"/>
  <c r="M22" i="1"/>
  <c r="L22" i="1"/>
  <c r="I22" i="1"/>
  <c r="H22" i="1"/>
  <c r="G22" i="1"/>
  <c r="F22" i="1"/>
  <c r="E22" i="1"/>
  <c r="O21" i="1"/>
  <c r="N21" i="1"/>
  <c r="M21" i="1"/>
  <c r="L21" i="1"/>
  <c r="I21" i="1"/>
  <c r="H21" i="1"/>
  <c r="G21" i="1"/>
  <c r="F21" i="1"/>
  <c r="E21" i="1"/>
  <c r="O19" i="1"/>
  <c r="N19" i="1"/>
  <c r="M19" i="1"/>
  <c r="L19" i="1"/>
  <c r="I19" i="1"/>
  <c r="H19" i="1"/>
  <c r="G19" i="1"/>
  <c r="F19" i="1"/>
  <c r="E19" i="1"/>
  <c r="D19" i="1"/>
  <c r="O18" i="1"/>
  <c r="N18" i="1"/>
  <c r="M18" i="1"/>
  <c r="L18" i="1"/>
  <c r="I18" i="1"/>
  <c r="H18" i="1"/>
  <c r="G18" i="1"/>
  <c r="F18" i="1"/>
  <c r="E18" i="1"/>
  <c r="O17" i="1"/>
  <c r="N17" i="1"/>
  <c r="M17" i="1"/>
  <c r="L17" i="1"/>
  <c r="K17" i="1"/>
  <c r="I17" i="1"/>
  <c r="H17" i="1"/>
  <c r="G17" i="1"/>
  <c r="F17" i="1"/>
  <c r="E17" i="1"/>
  <c r="O16" i="1"/>
  <c r="N16" i="1"/>
  <c r="M16" i="1"/>
  <c r="L16" i="1"/>
  <c r="I16" i="1"/>
  <c r="H16" i="1"/>
  <c r="G16" i="1"/>
  <c r="F16" i="1"/>
  <c r="E16" i="1"/>
  <c r="O15" i="1"/>
  <c r="N15" i="1"/>
  <c r="M15" i="1"/>
  <c r="L15" i="1"/>
  <c r="I15" i="1"/>
  <c r="H15" i="1"/>
  <c r="G15" i="1"/>
  <c r="F15" i="1"/>
  <c r="E15" i="1"/>
  <c r="O13" i="1"/>
  <c r="N13" i="1"/>
  <c r="M13" i="1"/>
  <c r="L13" i="1"/>
  <c r="I13" i="1"/>
  <c r="H13" i="1"/>
  <c r="G13" i="1"/>
  <c r="F13" i="1"/>
  <c r="E13" i="1"/>
  <c r="O12" i="1"/>
  <c r="N12" i="1"/>
  <c r="M12" i="1"/>
  <c r="L12" i="1"/>
  <c r="I12" i="1"/>
  <c r="H12" i="1"/>
  <c r="G12" i="1"/>
  <c r="F12" i="1"/>
  <c r="E12" i="1"/>
  <c r="O11" i="1"/>
  <c r="N11" i="1"/>
  <c r="M11" i="1"/>
  <c r="L11" i="1"/>
  <c r="I11" i="1"/>
  <c r="H11" i="1"/>
  <c r="G11" i="1"/>
  <c r="F11" i="1"/>
  <c r="E11" i="1"/>
  <c r="O10" i="1"/>
  <c r="N10" i="1"/>
  <c r="M10" i="1"/>
  <c r="L10" i="1"/>
  <c r="I10" i="1"/>
  <c r="H10" i="1"/>
  <c r="G10" i="1"/>
  <c r="F10" i="1"/>
  <c r="E10" i="1"/>
  <c r="D10" i="1"/>
  <c r="D9" i="1"/>
  <c r="E9" i="1"/>
  <c r="F9" i="1"/>
  <c r="G9" i="1"/>
  <c r="H9" i="1"/>
  <c r="I9" i="1"/>
  <c r="L9" i="1"/>
  <c r="M9" i="1"/>
  <c r="N9" i="1"/>
  <c r="O9" i="1"/>
  <c r="K51" i="1"/>
  <c r="L67" i="1"/>
  <c r="L25" i="1" s="1"/>
  <c r="N67" i="1"/>
  <c r="K66" i="1"/>
  <c r="K65" i="1"/>
  <c r="K64" i="1"/>
  <c r="K63" i="1"/>
  <c r="K61" i="1"/>
  <c r="K60" i="1"/>
  <c r="K59" i="1"/>
  <c r="K58" i="1"/>
  <c r="K57" i="1"/>
  <c r="K55" i="1"/>
  <c r="K54" i="1"/>
  <c r="K53" i="1"/>
  <c r="K52" i="1"/>
  <c r="D67" i="1"/>
  <c r="C67" i="1" s="1"/>
  <c r="D66" i="1"/>
  <c r="C66" i="1" s="1"/>
  <c r="D65" i="1"/>
  <c r="C65" i="1" s="1"/>
  <c r="D64" i="1"/>
  <c r="C64" i="1" s="1"/>
  <c r="D63" i="1"/>
  <c r="C63" i="1" s="1"/>
  <c r="D61" i="1"/>
  <c r="C61" i="1" s="1"/>
  <c r="D60" i="1"/>
  <c r="C60" i="1" s="1"/>
  <c r="D59" i="1"/>
  <c r="C59" i="1" s="1"/>
  <c r="D58" i="1"/>
  <c r="C58" i="1" s="1"/>
  <c r="D57" i="1"/>
  <c r="C57" i="1" s="1"/>
  <c r="D55" i="1"/>
  <c r="C55" i="1" s="1"/>
  <c r="D54" i="1"/>
  <c r="C54" i="1" s="1"/>
  <c r="D53" i="1"/>
  <c r="C53" i="1" s="1"/>
  <c r="D52" i="1"/>
  <c r="C52" i="1" s="1"/>
  <c r="D51" i="1"/>
  <c r="C51" i="1" s="1"/>
  <c r="C62" i="1"/>
  <c r="C56" i="1"/>
  <c r="O49" i="1"/>
  <c r="N49" i="1"/>
  <c r="M49" i="1"/>
  <c r="L49" i="1"/>
  <c r="I49" i="1"/>
  <c r="H49" i="1"/>
  <c r="G49" i="1"/>
  <c r="F49" i="1"/>
  <c r="E49" i="1"/>
  <c r="O28" i="1"/>
  <c r="C45" i="1"/>
  <c r="C24" i="1" s="1"/>
  <c r="C43" i="1"/>
  <c r="B43" i="1" s="1"/>
  <c r="C41" i="1"/>
  <c r="C35" i="1"/>
  <c r="C30" i="1"/>
  <c r="C9" i="1" s="1"/>
  <c r="D46" i="1"/>
  <c r="D25" i="1" s="1"/>
  <c r="D45" i="1"/>
  <c r="D24" i="1" s="1"/>
  <c r="D44" i="1"/>
  <c r="C44" i="1" s="1"/>
  <c r="D43" i="1"/>
  <c r="D22" i="1" s="1"/>
  <c r="D42" i="1"/>
  <c r="D21" i="1" s="1"/>
  <c r="D40" i="1"/>
  <c r="C40" i="1" s="1"/>
  <c r="D39" i="1"/>
  <c r="D18" i="1" s="1"/>
  <c r="D38" i="1"/>
  <c r="D17" i="1" s="1"/>
  <c r="D37" i="1"/>
  <c r="D16" i="1" s="1"/>
  <c r="D36" i="1"/>
  <c r="C36" i="1" s="1"/>
  <c r="D31" i="1"/>
  <c r="C31" i="1" s="1"/>
  <c r="D34" i="1"/>
  <c r="C34" i="1" s="1"/>
  <c r="D33" i="1"/>
  <c r="D12" i="1" s="1"/>
  <c r="D32" i="1"/>
  <c r="C32" i="1" s="1"/>
  <c r="D30" i="1"/>
  <c r="K30" i="1"/>
  <c r="K9" i="1" s="1"/>
  <c r="I28" i="1"/>
  <c r="I7" i="1" s="1"/>
  <c r="E28" i="1"/>
  <c r="E7" i="1" s="1"/>
  <c r="H28" i="1"/>
  <c r="H7" i="1" s="1"/>
  <c r="F28" i="1"/>
  <c r="F7" i="1" s="1"/>
  <c r="G28" i="1"/>
  <c r="G7" i="1" s="1"/>
  <c r="K45" i="1"/>
  <c r="K24" i="1" s="1"/>
  <c r="K44" i="1"/>
  <c r="K23" i="1" s="1"/>
  <c r="K43" i="1"/>
  <c r="K22" i="1" s="1"/>
  <c r="K42" i="1"/>
  <c r="K21" i="1" s="1"/>
  <c r="K40" i="1"/>
  <c r="K19" i="1" s="1"/>
  <c r="K39" i="1"/>
  <c r="K18" i="1" s="1"/>
  <c r="K38" i="1"/>
  <c r="K37" i="1"/>
  <c r="K16" i="1" s="1"/>
  <c r="K36" i="1"/>
  <c r="K15" i="1" s="1"/>
  <c r="K34" i="1"/>
  <c r="K13" i="1" s="1"/>
  <c r="K32" i="1"/>
  <c r="K11" i="1" s="1"/>
  <c r="K33" i="1"/>
  <c r="K12" i="1" s="1"/>
  <c r="K31" i="1"/>
  <c r="K10" i="1" s="1"/>
  <c r="L28" i="1"/>
  <c r="L7" i="1" s="1"/>
  <c r="M28" i="1"/>
  <c r="M7" i="1" s="1"/>
  <c r="N46" i="1"/>
  <c r="N28" i="1" s="1"/>
  <c r="C10" i="1" l="1"/>
  <c r="B31" i="1"/>
  <c r="C23" i="1"/>
  <c r="B44" i="1"/>
  <c r="B23" i="1" s="1"/>
  <c r="K28" i="1"/>
  <c r="N7" i="1"/>
  <c r="C15" i="1"/>
  <c r="B36" i="1"/>
  <c r="B15" i="1" s="1"/>
  <c r="C13" i="1"/>
  <c r="B34" i="1"/>
  <c r="B32" i="1"/>
  <c r="C11" i="1"/>
  <c r="C19" i="1"/>
  <c r="B40" i="1"/>
  <c r="B19" i="1" s="1"/>
  <c r="C46" i="1"/>
  <c r="K46" i="1"/>
  <c r="C39" i="1"/>
  <c r="K67" i="1"/>
  <c r="D13" i="1"/>
  <c r="D23" i="1"/>
  <c r="C22" i="1"/>
  <c r="C38" i="1"/>
  <c r="B45" i="1"/>
  <c r="B24" i="1" s="1"/>
  <c r="C37" i="1"/>
  <c r="C33" i="1"/>
  <c r="B30" i="1"/>
  <c r="C42" i="1"/>
  <c r="D15" i="1"/>
  <c r="D11" i="1"/>
  <c r="D28" i="1"/>
  <c r="C28" i="1"/>
  <c r="B65" i="1"/>
  <c r="D49" i="1"/>
  <c r="C49" i="1" s="1"/>
  <c r="B58" i="1"/>
  <c r="B57" i="1"/>
  <c r="B66" i="1"/>
  <c r="B67" i="1"/>
  <c r="B55" i="1"/>
  <c r="B53" i="1"/>
  <c r="K49" i="1"/>
  <c r="B64" i="1"/>
  <c r="B22" i="1" s="1"/>
  <c r="B61" i="1"/>
  <c r="B60" i="1"/>
  <c r="B54" i="1"/>
  <c r="B51" i="1"/>
  <c r="B59" i="1"/>
  <c r="B52" i="1"/>
  <c r="B63" i="1"/>
  <c r="K7" i="1" l="1"/>
  <c r="B46" i="1"/>
  <c r="B25" i="1" s="1"/>
  <c r="C25" i="1"/>
  <c r="C21" i="1"/>
  <c r="B42" i="1"/>
  <c r="B21" i="1" s="1"/>
  <c r="B11" i="1"/>
  <c r="B38" i="1"/>
  <c r="B17" i="1" s="1"/>
  <c r="C17" i="1"/>
  <c r="B9" i="1"/>
  <c r="B33" i="1"/>
  <c r="B12" i="1" s="1"/>
  <c r="C12" i="1"/>
  <c r="B39" i="1"/>
  <c r="B18" i="1" s="1"/>
  <c r="C18" i="1"/>
  <c r="B13" i="1"/>
  <c r="B10" i="1"/>
  <c r="C16" i="1"/>
  <c r="B37" i="1"/>
  <c r="B16" i="1" s="1"/>
  <c r="K25" i="1"/>
  <c r="C7" i="1"/>
  <c r="B28" i="1"/>
  <c r="D7" i="1"/>
  <c r="B49" i="1"/>
  <c r="B7" i="1" l="1"/>
</calcChain>
</file>

<file path=xl/sharedStrings.xml><?xml version="1.0" encoding="utf-8"?>
<sst xmlns="http://schemas.openxmlformats.org/spreadsheetml/2006/main" count="72" uniqueCount="40">
  <si>
    <t>15～19歳</t>
    <rPh sb="5" eb="6">
      <t>サイ</t>
    </rPh>
    <phoneticPr fontId="1"/>
  </si>
  <si>
    <t>85歳以上</t>
  </si>
  <si>
    <t>85歳以上</t>
    <phoneticPr fontId="1"/>
  </si>
  <si>
    <t>20～24　</t>
    <phoneticPr fontId="1"/>
  </si>
  <si>
    <t>25～29　</t>
    <phoneticPr fontId="1"/>
  </si>
  <si>
    <t>30～34　</t>
    <phoneticPr fontId="1"/>
  </si>
  <si>
    <t>35～39　</t>
    <phoneticPr fontId="1"/>
  </si>
  <si>
    <t>40～44　</t>
    <phoneticPr fontId="1"/>
  </si>
  <si>
    <t>45～49　</t>
    <phoneticPr fontId="1"/>
  </si>
  <si>
    <t>50～54　</t>
    <phoneticPr fontId="1"/>
  </si>
  <si>
    <t>55～59　</t>
    <phoneticPr fontId="1"/>
  </si>
  <si>
    <t>60～64　</t>
    <phoneticPr fontId="1"/>
  </si>
  <si>
    <t>65～69　</t>
    <phoneticPr fontId="1"/>
  </si>
  <si>
    <t>70～74　</t>
    <phoneticPr fontId="1"/>
  </si>
  <si>
    <t>75～79　</t>
    <phoneticPr fontId="1"/>
  </si>
  <si>
    <t>80～84　</t>
    <phoneticPr fontId="1"/>
  </si>
  <si>
    <t>完全失業者</t>
    <rPh sb="0" eb="2">
      <t>カンゼン</t>
    </rPh>
    <rPh sb="2" eb="4">
      <t>シツギョウ</t>
    </rPh>
    <rPh sb="4" eb="5">
      <t>シャ</t>
    </rPh>
    <phoneticPr fontId="1"/>
  </si>
  <si>
    <t>家事のほか仕事</t>
    <rPh sb="0" eb="2">
      <t>カジ</t>
    </rPh>
    <rPh sb="5" eb="7">
      <t>シゴト</t>
    </rPh>
    <phoneticPr fontId="1"/>
  </si>
  <si>
    <t>通学のかたわら仕事</t>
    <rPh sb="0" eb="2">
      <t>ツウガク</t>
    </rPh>
    <rPh sb="7" eb="9">
      <t>シゴト</t>
    </rPh>
    <phoneticPr fontId="1"/>
  </si>
  <si>
    <t>総　　数</t>
    <rPh sb="0" eb="1">
      <t>フサ</t>
    </rPh>
    <rPh sb="3" eb="4">
      <t>カズ</t>
    </rPh>
    <phoneticPr fontId="1"/>
  </si>
  <si>
    <t>　　人　　　　　口　　</t>
    <phoneticPr fontId="1"/>
  </si>
  <si>
    <t>労　　　　　働　　　　　力　　　</t>
    <rPh sb="0" eb="1">
      <t>ロウ</t>
    </rPh>
    <rPh sb="6" eb="7">
      <t>ドウ</t>
    </rPh>
    <rPh sb="12" eb="13">
      <t>チカラ</t>
    </rPh>
    <phoneticPr fontId="1"/>
  </si>
  <si>
    <t>非　　労　　働　　力　　人　　口</t>
    <rPh sb="0" eb="1">
      <t>ヒ</t>
    </rPh>
    <rPh sb="3" eb="4">
      <t>ロウ</t>
    </rPh>
    <rPh sb="6" eb="7">
      <t>ドウ</t>
    </rPh>
    <rPh sb="9" eb="10">
      <t>チカラ</t>
    </rPh>
    <rPh sb="12" eb="13">
      <t>ヒト</t>
    </rPh>
    <rPh sb="15" eb="16">
      <t>クチ</t>
    </rPh>
    <phoneticPr fontId="1"/>
  </si>
  <si>
    <t>就　　　　　業　　　　　者　　</t>
    <rPh sb="0" eb="1">
      <t>ジュ</t>
    </rPh>
    <rPh sb="6" eb="7">
      <t>ギョウ</t>
    </rPh>
    <rPh sb="12" eb="13">
      <t>モノ</t>
    </rPh>
    <phoneticPr fontId="1"/>
  </si>
  <si>
    <t>主 に 仕 事</t>
    <rPh sb="0" eb="1">
      <t>オモ</t>
    </rPh>
    <rPh sb="4" eb="5">
      <t>ツカ</t>
    </rPh>
    <rPh sb="6" eb="7">
      <t>コト</t>
    </rPh>
    <phoneticPr fontId="1"/>
  </si>
  <si>
    <t>休　業　者</t>
    <rPh sb="0" eb="1">
      <t>キュウ</t>
    </rPh>
    <rPh sb="2" eb="3">
      <t>ギョウ</t>
    </rPh>
    <rPh sb="4" eb="5">
      <t>モノ</t>
    </rPh>
    <phoneticPr fontId="1"/>
  </si>
  <si>
    <t>家　　事</t>
    <rPh sb="0" eb="1">
      <t>イエ</t>
    </rPh>
    <rPh sb="3" eb="4">
      <t>コト</t>
    </rPh>
    <phoneticPr fontId="1"/>
  </si>
  <si>
    <t>通　　学</t>
    <rPh sb="0" eb="1">
      <t>ツウ</t>
    </rPh>
    <rPh sb="3" eb="4">
      <t>ガク</t>
    </rPh>
    <phoneticPr fontId="1"/>
  </si>
  <si>
    <t>そ の 他</t>
    <rPh sb="4" eb="5">
      <t>タ</t>
    </rPh>
    <phoneticPr fontId="1"/>
  </si>
  <si>
    <t>男　女
年　齢</t>
    <rPh sb="0" eb="1">
      <t>オトコ</t>
    </rPh>
    <rPh sb="2" eb="3">
      <t>オンナ</t>
    </rPh>
    <rPh sb="4" eb="5">
      <t>トシ</t>
    </rPh>
    <rPh sb="6" eb="7">
      <t>ヨワイ</t>
    </rPh>
    <phoneticPr fontId="1"/>
  </si>
  <si>
    <t>総　数　</t>
    <rPh sb="0" eb="1">
      <t>フサ</t>
    </rPh>
    <rPh sb="2" eb="3">
      <t>カズ</t>
    </rPh>
    <phoneticPr fontId="1"/>
  </si>
  <si>
    <t>男　</t>
    <rPh sb="0" eb="1">
      <t>オトコ</t>
    </rPh>
    <phoneticPr fontId="1"/>
  </si>
  <si>
    <t>女　</t>
    <rPh sb="0" eb="1">
      <t>オンナ</t>
    </rPh>
    <phoneticPr fontId="1"/>
  </si>
  <si>
    <t>（注）総数には、労働力状態「不詳」を含む。</t>
    <rPh sb="1" eb="2">
      <t>チュウ</t>
    </rPh>
    <rPh sb="3" eb="5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1"/>
  </si>
  <si>
    <t>労働力状態
不詳</t>
    <rPh sb="0" eb="3">
      <t>ロウドウリョク</t>
    </rPh>
    <rPh sb="3" eb="5">
      <t>ジョウタイ</t>
    </rPh>
    <rPh sb="6" eb="8">
      <t>フショウ</t>
    </rPh>
    <phoneticPr fontId="1"/>
  </si>
  <si>
    <t>（注）労働力率については、総数より労働力不詳の者を除いて算出（労働力人口総数/15歳以上人口ー労働力状態不詳人数）</t>
    <rPh sb="1" eb="2">
      <t>チュウ</t>
    </rPh>
    <rPh sb="3" eb="6">
      <t>ロウドウリョク</t>
    </rPh>
    <rPh sb="6" eb="7">
      <t>リツ</t>
    </rPh>
    <rPh sb="13" eb="15">
      <t>ソウスウ</t>
    </rPh>
    <rPh sb="17" eb="20">
      <t>ロウドウリョク</t>
    </rPh>
    <rPh sb="20" eb="22">
      <t>フショウ</t>
    </rPh>
    <rPh sb="23" eb="24">
      <t>モノ</t>
    </rPh>
    <rPh sb="25" eb="26">
      <t>ノゾ</t>
    </rPh>
    <rPh sb="28" eb="30">
      <t>サンシュツ</t>
    </rPh>
    <rPh sb="31" eb="34">
      <t>ロウドウリョク</t>
    </rPh>
    <rPh sb="34" eb="36">
      <t>ジンコウ</t>
    </rPh>
    <rPh sb="36" eb="38">
      <t>ソウスウ</t>
    </rPh>
    <rPh sb="41" eb="44">
      <t>サイイジョウ</t>
    </rPh>
    <rPh sb="44" eb="46">
      <t>ジンコウ</t>
    </rPh>
    <rPh sb="47" eb="50">
      <t>ロウドウリョク</t>
    </rPh>
    <rPh sb="50" eb="52">
      <t>ジョウタイ</t>
    </rPh>
    <rPh sb="52" eb="54">
      <t>フショウ</t>
    </rPh>
    <rPh sb="54" eb="56">
      <t>ニンズウ</t>
    </rPh>
    <phoneticPr fontId="1"/>
  </si>
  <si>
    <t>労働力率</t>
    <rPh sb="0" eb="3">
      <t>ロウドウリョク</t>
    </rPh>
    <rPh sb="3" eb="4">
      <t>リツ</t>
    </rPh>
    <phoneticPr fontId="1"/>
  </si>
  <si>
    <t>　　  労  働  力  状  態　別、男　女　年　齢　別　人　口　及　び　労　働　力　率 （1　5　歳　以　上）</t>
    <rPh sb="4" eb="5">
      <t>ロウ</t>
    </rPh>
    <rPh sb="7" eb="8">
      <t>ドウ</t>
    </rPh>
    <rPh sb="10" eb="11">
      <t>チカラ</t>
    </rPh>
    <rPh sb="13" eb="14">
      <t>ジョウ</t>
    </rPh>
    <rPh sb="16" eb="17">
      <t>タイ</t>
    </rPh>
    <rPh sb="18" eb="19">
      <t>ベツ</t>
    </rPh>
    <rPh sb="20" eb="21">
      <t>オトコ</t>
    </rPh>
    <rPh sb="22" eb="23">
      <t>オンナ</t>
    </rPh>
    <rPh sb="24" eb="25">
      <t>トシ</t>
    </rPh>
    <rPh sb="26" eb="27">
      <t>トシ</t>
    </rPh>
    <rPh sb="28" eb="29">
      <t>ベツ</t>
    </rPh>
    <rPh sb="30" eb="31">
      <t>ヒト</t>
    </rPh>
    <rPh sb="32" eb="33">
      <t>クチ</t>
    </rPh>
    <rPh sb="34" eb="35">
      <t>キュウ</t>
    </rPh>
    <rPh sb="38" eb="39">
      <t>ロウ</t>
    </rPh>
    <rPh sb="40" eb="41">
      <t>ドウ</t>
    </rPh>
    <rPh sb="42" eb="43">
      <t>チカラ</t>
    </rPh>
    <rPh sb="44" eb="45">
      <t>リツ</t>
    </rPh>
    <rPh sb="51" eb="52">
      <t>サイ</t>
    </rPh>
    <rPh sb="53" eb="54">
      <t>イ</t>
    </rPh>
    <rPh sb="55" eb="56">
      <t>ウエ</t>
    </rPh>
    <phoneticPr fontId="1"/>
  </si>
  <si>
    <t>（単位：人）</t>
    <rPh sb="1" eb="3">
      <t>タンイ</t>
    </rPh>
    <rPh sb="4" eb="5">
      <t>ヒト</t>
    </rPh>
    <phoneticPr fontId="1"/>
  </si>
  <si>
    <t>資料：総務省統計局　令和2年国勢調査結果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0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</si>
</sst>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2" borderId="0" xfId="0" applyFill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41" fontId="4" fillId="2" borderId="4" xfId="0" applyNumberFormat="1" applyFont="1" applyFill="1" applyBorder="1" applyAlignment="1" applyProtection="1">
      <alignment horizontal="center" vertical="center"/>
    </xf>
    <xf numFmtId="41" fontId="4" fillId="2" borderId="0" xfId="0" applyNumberFormat="1" applyFont="1" applyFill="1" applyBorder="1" applyAlignment="1" applyProtection="1">
      <alignment horizontal="center" vertical="center"/>
    </xf>
    <xf numFmtId="41" fontId="4" fillId="2" borderId="0" xfId="0" applyNumberFormat="1" applyFont="1" applyFill="1" applyBorder="1" applyAlignment="1" applyProtection="1">
      <alignment vertical="center"/>
    </xf>
    <xf numFmtId="41" fontId="7" fillId="0" borderId="4" xfId="0" applyNumberFormat="1" applyFont="1" applyFill="1" applyBorder="1" applyProtection="1">
      <alignment vertical="center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Alignment="1" applyProtection="1">
      <alignment vertical="center"/>
    </xf>
    <xf numFmtId="41" fontId="4" fillId="2" borderId="4" xfId="0" applyNumberFormat="1" applyFont="1" applyFill="1" applyBorder="1" applyProtection="1">
      <alignment vertical="center"/>
    </xf>
    <xf numFmtId="41" fontId="4" fillId="2" borderId="0" xfId="0" applyNumberFormat="1" applyFont="1" applyFill="1" applyProtection="1">
      <alignment vertical="center"/>
    </xf>
    <xf numFmtId="41" fontId="4" fillId="2" borderId="0" xfId="0" applyNumberFormat="1" applyFont="1" applyFill="1" applyAlignment="1" applyProtection="1">
      <alignment vertical="center"/>
    </xf>
    <xf numFmtId="41" fontId="4" fillId="0" borderId="4" xfId="0" applyNumberFormat="1" applyFont="1" applyFill="1" applyBorder="1" applyProtection="1">
      <alignment vertical="center"/>
    </xf>
    <xf numFmtId="41" fontId="4" fillId="0" borderId="0" xfId="0" applyNumberFormat="1" applyFont="1" applyFill="1" applyProtection="1">
      <alignment vertical="center"/>
    </xf>
    <xf numFmtId="41" fontId="4" fillId="0" borderId="0" xfId="0" applyNumberFormat="1" applyFont="1" applyFill="1" applyAlignment="1" applyProtection="1">
      <alignment horizontal="right" vertical="center"/>
    </xf>
    <xf numFmtId="41" fontId="4" fillId="0" borderId="0" xfId="0" applyNumberFormat="1" applyFont="1" applyFill="1" applyAlignment="1" applyProtection="1">
      <alignment vertical="center"/>
    </xf>
    <xf numFmtId="41" fontId="4" fillId="2" borderId="0" xfId="0" applyNumberFormat="1" applyFont="1" applyFill="1" applyAlignment="1" applyProtection="1">
      <alignment horizontal="right" vertical="center"/>
    </xf>
    <xf numFmtId="41" fontId="4" fillId="2" borderId="6" xfId="0" applyNumberFormat="1" applyFont="1" applyFill="1" applyBorder="1" applyProtection="1">
      <alignment vertical="center"/>
    </xf>
    <xf numFmtId="41" fontId="4" fillId="2" borderId="7" xfId="0" applyNumberFormat="1" applyFont="1" applyFill="1" applyBorder="1" applyProtection="1">
      <alignment vertical="center"/>
    </xf>
    <xf numFmtId="41" fontId="4" fillId="2" borderId="7" xfId="0" applyNumberFormat="1" applyFont="1" applyFill="1" applyBorder="1" applyAlignment="1" applyProtection="1">
      <alignment horizontal="right" vertical="center"/>
    </xf>
    <xf numFmtId="41" fontId="4" fillId="2" borderId="7" xfId="0" applyNumberFormat="1" applyFont="1" applyFill="1" applyBorder="1" applyAlignment="1" applyProtection="1">
      <alignment vertical="center"/>
    </xf>
    <xf numFmtId="0" fontId="4" fillId="2" borderId="0" xfId="0" applyFont="1" applyFill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4" fillId="2" borderId="0" xfId="0" applyNumberFormat="1" applyFont="1" applyFill="1" applyBorder="1" applyProtection="1">
      <alignment vertical="center"/>
    </xf>
    <xf numFmtId="176" fontId="7" fillId="0" borderId="0" xfId="0" applyNumberFormat="1" applyFont="1" applyFill="1" applyBorder="1" applyProtection="1">
      <alignment vertical="center"/>
    </xf>
    <xf numFmtId="176" fontId="4" fillId="2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vertical="center"/>
    </xf>
    <xf numFmtId="176" fontId="4" fillId="2" borderId="7" xfId="0" applyNumberFormat="1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vertical="center"/>
    </xf>
    <xf numFmtId="0" fontId="4" fillId="3" borderId="18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41" fontId="4" fillId="4" borderId="0" xfId="0" applyNumberFormat="1" applyFont="1" applyFill="1" applyProtection="1">
      <alignment vertical="center"/>
    </xf>
    <xf numFmtId="0" fontId="0" fillId="0" borderId="0" xfId="0" applyFill="1" applyBorder="1" applyProtection="1">
      <alignment vertical="center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top"/>
    </xf>
    <xf numFmtId="0" fontId="4" fillId="3" borderId="11" xfId="0" applyFont="1" applyFill="1" applyBorder="1" applyAlignment="1" applyProtection="1">
      <alignment horizontal="center" vertical="top"/>
    </xf>
    <xf numFmtId="0" fontId="4" fillId="3" borderId="12" xfId="0" applyFont="1" applyFill="1" applyBorder="1" applyAlignment="1" applyProtection="1">
      <alignment horizontal="right" vertical="center"/>
    </xf>
    <xf numFmtId="0" fontId="4" fillId="3" borderId="13" xfId="0" applyFont="1" applyFill="1" applyBorder="1" applyAlignment="1" applyProtection="1">
      <alignment horizontal="right" vertical="center"/>
    </xf>
    <xf numFmtId="0" fontId="4" fillId="3" borderId="14" xfId="0" applyFont="1" applyFill="1" applyBorder="1" applyAlignment="1" applyProtection="1">
      <alignment horizontal="right" vertical="center"/>
    </xf>
    <xf numFmtId="0" fontId="4" fillId="3" borderId="15" xfId="0" applyFont="1" applyFill="1" applyBorder="1" applyAlignment="1" applyProtection="1">
      <alignment horizontal="right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CE6F1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showGridLines="0" tabSelected="1" view="pageBreakPreview" zoomScale="70" zoomScaleNormal="85" zoomScaleSheetLayoutView="70" workbookViewId="0">
      <pane xSplit="1" ySplit="5" topLeftCell="B54" activePane="bottomRight" state="frozen"/>
      <selection pane="topRight" activeCell="B1" sqref="B1"/>
      <selection pane="bottomLeft" activeCell="A6" sqref="A6"/>
      <selection pane="bottomRight" activeCell="E72" sqref="E72"/>
    </sheetView>
  </sheetViews>
  <sheetFormatPr defaultRowHeight="13.5" x14ac:dyDescent="0.15"/>
  <cols>
    <col min="1" max="6" width="18" style="1" customWidth="1"/>
    <col min="7" max="13" width="15.5" style="1" customWidth="1"/>
    <col min="14" max="15" width="15.625" style="1" customWidth="1"/>
    <col min="16" max="16384" width="9" style="1"/>
  </cols>
  <sheetData>
    <row r="1" spans="1:16" ht="18.75" x14ac:dyDescent="0.15">
      <c r="A1" s="49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ht="1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70" t="s">
        <v>38</v>
      </c>
    </row>
    <row r="3" spans="1:16" ht="21.95" customHeight="1" x14ac:dyDescent="0.15">
      <c r="A3" s="46" t="s">
        <v>29</v>
      </c>
      <c r="B3" s="66" t="s">
        <v>19</v>
      </c>
      <c r="C3" s="57" t="s">
        <v>21</v>
      </c>
      <c r="D3" s="58"/>
      <c r="E3" s="58"/>
      <c r="F3" s="58"/>
      <c r="G3" s="63" t="s">
        <v>20</v>
      </c>
      <c r="H3" s="63"/>
      <c r="I3" s="64"/>
      <c r="J3" s="41"/>
      <c r="K3" s="68" t="s">
        <v>22</v>
      </c>
      <c r="L3" s="69"/>
      <c r="M3" s="69"/>
      <c r="N3" s="69"/>
      <c r="O3" s="52" t="s">
        <v>34</v>
      </c>
    </row>
    <row r="4" spans="1:16" ht="21.95" customHeight="1" x14ac:dyDescent="0.15">
      <c r="A4" s="47"/>
      <c r="B4" s="67"/>
      <c r="C4" s="50" t="s">
        <v>19</v>
      </c>
      <c r="D4" s="59" t="s">
        <v>23</v>
      </c>
      <c r="E4" s="60"/>
      <c r="F4" s="60"/>
      <c r="G4" s="61"/>
      <c r="H4" s="62"/>
      <c r="I4" s="50" t="s">
        <v>16</v>
      </c>
      <c r="J4" s="55" t="s">
        <v>36</v>
      </c>
      <c r="K4" s="50" t="s">
        <v>19</v>
      </c>
      <c r="L4" s="50" t="s">
        <v>26</v>
      </c>
      <c r="M4" s="50" t="s">
        <v>27</v>
      </c>
      <c r="N4" s="65" t="s">
        <v>28</v>
      </c>
      <c r="O4" s="53"/>
      <c r="P4" s="45"/>
    </row>
    <row r="5" spans="1:16" ht="21.95" customHeight="1" x14ac:dyDescent="0.15">
      <c r="A5" s="48"/>
      <c r="B5" s="51"/>
      <c r="C5" s="51"/>
      <c r="D5" s="42" t="s">
        <v>19</v>
      </c>
      <c r="E5" s="42" t="s">
        <v>24</v>
      </c>
      <c r="F5" s="42" t="s">
        <v>17</v>
      </c>
      <c r="G5" s="43" t="s">
        <v>18</v>
      </c>
      <c r="H5" s="42" t="s">
        <v>25</v>
      </c>
      <c r="I5" s="51"/>
      <c r="J5" s="56"/>
      <c r="K5" s="51"/>
      <c r="L5" s="51"/>
      <c r="M5" s="51"/>
      <c r="N5" s="54"/>
      <c r="O5" s="54"/>
    </row>
    <row r="6" spans="1:16" s="10" customFormat="1" ht="9.9499999999999993" customHeight="1" x14ac:dyDescent="0.15">
      <c r="A6" s="9"/>
      <c r="B6" s="13"/>
      <c r="C6" s="14"/>
      <c r="D6" s="14"/>
      <c r="E6" s="15"/>
      <c r="F6" s="14"/>
      <c r="G6" s="14"/>
      <c r="H6" s="14"/>
      <c r="I6" s="14"/>
      <c r="J6" s="14"/>
      <c r="K6" s="14"/>
      <c r="L6" s="14"/>
      <c r="M6" s="14"/>
      <c r="N6" s="14"/>
      <c r="O6" s="31"/>
    </row>
    <row r="7" spans="1:16" s="7" customFormat="1" ht="13.5" customHeight="1" x14ac:dyDescent="0.15">
      <c r="A7" s="6" t="s">
        <v>30</v>
      </c>
      <c r="B7" s="32">
        <f>B28+B49</f>
        <v>31550</v>
      </c>
      <c r="C7" s="32">
        <f t="shared" ref="C7:O7" si="0">C28+C49</f>
        <v>15829</v>
      </c>
      <c r="D7" s="32">
        <f t="shared" si="0"/>
        <v>14844</v>
      </c>
      <c r="E7" s="32">
        <f t="shared" si="0"/>
        <v>12104</v>
      </c>
      <c r="F7" s="32">
        <f t="shared" si="0"/>
        <v>2030</v>
      </c>
      <c r="G7" s="32">
        <f t="shared" si="0"/>
        <v>413</v>
      </c>
      <c r="H7" s="32">
        <f t="shared" si="0"/>
        <v>297</v>
      </c>
      <c r="I7" s="32">
        <f t="shared" si="0"/>
        <v>985</v>
      </c>
      <c r="J7" s="34">
        <f>C7/(B7-O7)</f>
        <v>0.52765092169738992</v>
      </c>
      <c r="K7" s="32">
        <f t="shared" si="0"/>
        <v>14170</v>
      </c>
      <c r="L7" s="32">
        <f t="shared" si="0"/>
        <v>4106</v>
      </c>
      <c r="M7" s="32">
        <f t="shared" si="0"/>
        <v>2336</v>
      </c>
      <c r="N7" s="32">
        <f t="shared" si="0"/>
        <v>7728</v>
      </c>
      <c r="O7" s="32">
        <f t="shared" si="0"/>
        <v>1551</v>
      </c>
    </row>
    <row r="8" spans="1:16" s="10" customFormat="1" ht="14.1" customHeight="1" x14ac:dyDescent="0.15">
      <c r="A8" s="11"/>
      <c r="B8" s="19"/>
      <c r="C8" s="20"/>
      <c r="D8" s="33"/>
      <c r="E8" s="21"/>
      <c r="F8" s="20"/>
      <c r="G8" s="44"/>
      <c r="H8" s="44"/>
      <c r="I8" s="21"/>
      <c r="J8" s="35"/>
      <c r="K8" s="21"/>
      <c r="L8" s="20"/>
      <c r="M8" s="20"/>
      <c r="N8" s="20"/>
      <c r="O8" s="31"/>
    </row>
    <row r="9" spans="1:16" ht="14.1" customHeight="1" x14ac:dyDescent="0.15">
      <c r="A9" s="5" t="s">
        <v>0</v>
      </c>
      <c r="B9" s="22">
        <f>B30+B51</f>
        <v>1773</v>
      </c>
      <c r="C9" s="23">
        <f>C30+C51</f>
        <v>286</v>
      </c>
      <c r="D9" s="24">
        <f>D30+D51</f>
        <v>257</v>
      </c>
      <c r="E9" s="24">
        <f t="shared" ref="E9:O9" si="1">E30+E51</f>
        <v>71</v>
      </c>
      <c r="F9" s="24">
        <f t="shared" si="1"/>
        <v>13</v>
      </c>
      <c r="G9" s="24">
        <f t="shared" si="1"/>
        <v>166</v>
      </c>
      <c r="H9" s="24">
        <f t="shared" si="1"/>
        <v>7</v>
      </c>
      <c r="I9" s="24">
        <f t="shared" si="1"/>
        <v>29</v>
      </c>
      <c r="J9" s="36">
        <f>C9/(B9-O9)</f>
        <v>0.17364905889496055</v>
      </c>
      <c r="K9" s="24">
        <f t="shared" si="1"/>
        <v>1361</v>
      </c>
      <c r="L9" s="24">
        <f t="shared" si="1"/>
        <v>12</v>
      </c>
      <c r="M9" s="24">
        <f t="shared" si="1"/>
        <v>1312</v>
      </c>
      <c r="N9" s="24">
        <f t="shared" si="1"/>
        <v>37</v>
      </c>
      <c r="O9" s="24">
        <f t="shared" si="1"/>
        <v>126</v>
      </c>
    </row>
    <row r="10" spans="1:16" s="10" customFormat="1" ht="14.1" customHeight="1" x14ac:dyDescent="0.15">
      <c r="A10" s="11" t="s">
        <v>3</v>
      </c>
      <c r="B10" s="19">
        <f t="shared" ref="B10:C10" si="2">B31+B52</f>
        <v>2400</v>
      </c>
      <c r="C10" s="20">
        <f t="shared" si="2"/>
        <v>1206</v>
      </c>
      <c r="D10" s="26">
        <f t="shared" ref="D10:O10" si="3">D31+D52</f>
        <v>1110</v>
      </c>
      <c r="E10" s="21">
        <f t="shared" si="3"/>
        <v>835</v>
      </c>
      <c r="F10" s="26">
        <f t="shared" si="3"/>
        <v>13</v>
      </c>
      <c r="G10" s="26">
        <f t="shared" si="3"/>
        <v>229</v>
      </c>
      <c r="H10" s="26">
        <f t="shared" si="3"/>
        <v>33</v>
      </c>
      <c r="I10" s="21">
        <f t="shared" si="3"/>
        <v>96</v>
      </c>
      <c r="J10" s="35">
        <f t="shared" ref="J10:J67" si="4">C10/(B10-O10)</f>
        <v>0.54545454545454541</v>
      </c>
      <c r="K10" s="21">
        <f t="shared" si="3"/>
        <v>1005</v>
      </c>
      <c r="L10" s="20">
        <f t="shared" si="3"/>
        <v>49</v>
      </c>
      <c r="M10" s="20">
        <f t="shared" si="3"/>
        <v>894</v>
      </c>
      <c r="N10" s="20">
        <f t="shared" si="3"/>
        <v>62</v>
      </c>
      <c r="O10" s="31">
        <f t="shared" si="3"/>
        <v>189</v>
      </c>
    </row>
    <row r="11" spans="1:16" ht="14.1" customHeight="1" x14ac:dyDescent="0.15">
      <c r="A11" s="5" t="s">
        <v>4</v>
      </c>
      <c r="B11" s="22">
        <f t="shared" ref="B11:C11" si="5">B32+B53</f>
        <v>1537</v>
      </c>
      <c r="C11" s="23">
        <f t="shared" si="5"/>
        <v>1155</v>
      </c>
      <c r="D11" s="24">
        <f t="shared" ref="D11:O11" si="6">D32+D53</f>
        <v>1069</v>
      </c>
      <c r="E11" s="25">
        <f t="shared" si="6"/>
        <v>1008</v>
      </c>
      <c r="F11" s="24">
        <f t="shared" si="6"/>
        <v>36</v>
      </c>
      <c r="G11" s="24">
        <f t="shared" si="6"/>
        <v>12</v>
      </c>
      <c r="H11" s="24">
        <f t="shared" si="6"/>
        <v>13</v>
      </c>
      <c r="I11" s="25">
        <f t="shared" si="6"/>
        <v>86</v>
      </c>
      <c r="J11" s="37">
        <f t="shared" si="4"/>
        <v>0.82677165354330706</v>
      </c>
      <c r="K11" s="25">
        <f t="shared" si="6"/>
        <v>242</v>
      </c>
      <c r="L11" s="23">
        <f t="shared" si="6"/>
        <v>72</v>
      </c>
      <c r="M11" s="23">
        <f t="shared" si="6"/>
        <v>105</v>
      </c>
      <c r="N11" s="23">
        <f t="shared" si="6"/>
        <v>65</v>
      </c>
      <c r="O11" s="3">
        <f t="shared" si="6"/>
        <v>140</v>
      </c>
    </row>
    <row r="12" spans="1:16" s="10" customFormat="1" ht="14.1" customHeight="1" x14ac:dyDescent="0.15">
      <c r="A12" s="11" t="s">
        <v>5</v>
      </c>
      <c r="B12" s="19">
        <f t="shared" ref="B12:C12" si="7">B33+B54</f>
        <v>1334</v>
      </c>
      <c r="C12" s="20">
        <f t="shared" si="7"/>
        <v>1054</v>
      </c>
      <c r="D12" s="26">
        <f t="shared" ref="D12:O12" si="8">D33+D54</f>
        <v>967</v>
      </c>
      <c r="E12" s="21">
        <f t="shared" si="8"/>
        <v>875</v>
      </c>
      <c r="F12" s="26">
        <f t="shared" si="8"/>
        <v>64</v>
      </c>
      <c r="G12" s="26">
        <f t="shared" si="8"/>
        <v>1</v>
      </c>
      <c r="H12" s="26">
        <f t="shared" si="8"/>
        <v>27</v>
      </c>
      <c r="I12" s="21">
        <f t="shared" si="8"/>
        <v>87</v>
      </c>
      <c r="J12" s="35">
        <f t="shared" si="4"/>
        <v>0.8660640920295809</v>
      </c>
      <c r="K12" s="21">
        <f t="shared" si="8"/>
        <v>163</v>
      </c>
      <c r="L12" s="20">
        <f t="shared" si="8"/>
        <v>90</v>
      </c>
      <c r="M12" s="20">
        <f t="shared" si="8"/>
        <v>16</v>
      </c>
      <c r="N12" s="20">
        <f t="shared" si="8"/>
        <v>57</v>
      </c>
      <c r="O12" s="20">
        <f t="shared" si="8"/>
        <v>117</v>
      </c>
    </row>
    <row r="13" spans="1:16" ht="14.1" customHeight="1" x14ac:dyDescent="0.15">
      <c r="A13" s="5" t="s">
        <v>6</v>
      </c>
      <c r="B13" s="22">
        <f t="shared" ref="B13:C13" si="9">B34+B55</f>
        <v>1538</v>
      </c>
      <c r="C13" s="23">
        <f t="shared" si="9"/>
        <v>1158</v>
      </c>
      <c r="D13" s="24">
        <f t="shared" ref="D13:O13" si="10">D34+D55</f>
        <v>1062</v>
      </c>
      <c r="E13" s="25">
        <f t="shared" si="10"/>
        <v>941</v>
      </c>
      <c r="F13" s="24">
        <f t="shared" si="10"/>
        <v>104</v>
      </c>
      <c r="G13" s="24">
        <f t="shared" si="10"/>
        <v>3</v>
      </c>
      <c r="H13" s="24">
        <f t="shared" si="10"/>
        <v>14</v>
      </c>
      <c r="I13" s="25">
        <f t="shared" si="10"/>
        <v>96</v>
      </c>
      <c r="J13" s="37">
        <f t="shared" si="4"/>
        <v>0.82244318181818177</v>
      </c>
      <c r="K13" s="25">
        <f t="shared" si="10"/>
        <v>250</v>
      </c>
      <c r="L13" s="23">
        <f t="shared" si="10"/>
        <v>131</v>
      </c>
      <c r="M13" s="23">
        <f t="shared" si="10"/>
        <v>2</v>
      </c>
      <c r="N13" s="23">
        <f t="shared" si="10"/>
        <v>117</v>
      </c>
      <c r="O13" s="23">
        <f t="shared" si="10"/>
        <v>130</v>
      </c>
    </row>
    <row r="14" spans="1:16" s="10" customFormat="1" ht="14.1" customHeight="1" x14ac:dyDescent="0.15">
      <c r="A14" s="11"/>
      <c r="B14" s="19"/>
      <c r="C14" s="20"/>
      <c r="D14" s="26"/>
      <c r="E14" s="21"/>
      <c r="F14" s="26"/>
      <c r="G14" s="26"/>
      <c r="H14" s="26"/>
      <c r="I14" s="21"/>
      <c r="J14" s="35"/>
      <c r="K14" s="21"/>
      <c r="L14" s="20"/>
      <c r="M14" s="20"/>
      <c r="N14" s="20"/>
      <c r="O14" s="20"/>
    </row>
    <row r="15" spans="1:16" ht="14.1" customHeight="1" x14ac:dyDescent="0.15">
      <c r="A15" s="5" t="s">
        <v>7</v>
      </c>
      <c r="B15" s="22">
        <f t="shared" ref="B15:C15" si="11">B36+B57</f>
        <v>2049</v>
      </c>
      <c r="C15" s="23">
        <f t="shared" si="11"/>
        <v>1585</v>
      </c>
      <c r="D15" s="24">
        <f t="shared" ref="D15:O15" si="12">D36+D57</f>
        <v>1500</v>
      </c>
      <c r="E15" s="25">
        <f t="shared" si="12"/>
        <v>1275</v>
      </c>
      <c r="F15" s="24">
        <f t="shared" si="12"/>
        <v>204</v>
      </c>
      <c r="G15" s="24">
        <f t="shared" si="12"/>
        <v>0</v>
      </c>
      <c r="H15" s="24">
        <f t="shared" si="12"/>
        <v>21</v>
      </c>
      <c r="I15" s="25">
        <f t="shared" si="12"/>
        <v>85</v>
      </c>
      <c r="J15" s="37">
        <f t="shared" si="4"/>
        <v>0.83641160949868076</v>
      </c>
      <c r="K15" s="25">
        <f t="shared" si="12"/>
        <v>310</v>
      </c>
      <c r="L15" s="23">
        <f t="shared" si="12"/>
        <v>149</v>
      </c>
      <c r="M15" s="23">
        <f t="shared" si="12"/>
        <v>2</v>
      </c>
      <c r="N15" s="23">
        <f t="shared" si="12"/>
        <v>159</v>
      </c>
      <c r="O15" s="23">
        <f t="shared" si="12"/>
        <v>154</v>
      </c>
    </row>
    <row r="16" spans="1:16" s="10" customFormat="1" ht="14.1" customHeight="1" x14ac:dyDescent="0.15">
      <c r="A16" s="11" t="s">
        <v>8</v>
      </c>
      <c r="B16" s="19">
        <f t="shared" ref="B16:C16" si="13">B37+B58</f>
        <v>2723</v>
      </c>
      <c r="C16" s="20">
        <f t="shared" si="13"/>
        <v>2080</v>
      </c>
      <c r="D16" s="26">
        <f t="shared" ref="D16:O16" si="14">D37+D58</f>
        <v>1961</v>
      </c>
      <c r="E16" s="21">
        <f t="shared" si="14"/>
        <v>1694</v>
      </c>
      <c r="F16" s="26">
        <f t="shared" si="14"/>
        <v>238</v>
      </c>
      <c r="G16" s="26">
        <f t="shared" si="14"/>
        <v>0</v>
      </c>
      <c r="H16" s="26">
        <f t="shared" si="14"/>
        <v>29</v>
      </c>
      <c r="I16" s="21">
        <f t="shared" si="14"/>
        <v>119</v>
      </c>
      <c r="J16" s="35">
        <f t="shared" si="4"/>
        <v>0.81889763779527558</v>
      </c>
      <c r="K16" s="21">
        <f t="shared" si="14"/>
        <v>460</v>
      </c>
      <c r="L16" s="20">
        <f t="shared" si="14"/>
        <v>210</v>
      </c>
      <c r="M16" s="20">
        <f t="shared" si="14"/>
        <v>1</v>
      </c>
      <c r="N16" s="20">
        <f t="shared" si="14"/>
        <v>249</v>
      </c>
      <c r="O16" s="20">
        <f t="shared" si="14"/>
        <v>183</v>
      </c>
    </row>
    <row r="17" spans="1:15" ht="14.1" customHeight="1" x14ac:dyDescent="0.15">
      <c r="A17" s="5" t="s">
        <v>9</v>
      </c>
      <c r="B17" s="22">
        <f t="shared" ref="B17:C17" si="15">B38+B59</f>
        <v>2371</v>
      </c>
      <c r="C17" s="23">
        <f t="shared" si="15"/>
        <v>1805</v>
      </c>
      <c r="D17" s="24">
        <f t="shared" ref="D17:O17" si="16">D38+D59</f>
        <v>1684</v>
      </c>
      <c r="E17" s="25">
        <f t="shared" si="16"/>
        <v>1424</v>
      </c>
      <c r="F17" s="24">
        <f t="shared" si="16"/>
        <v>229</v>
      </c>
      <c r="G17" s="24">
        <f t="shared" si="16"/>
        <v>1</v>
      </c>
      <c r="H17" s="24">
        <f t="shared" si="16"/>
        <v>30</v>
      </c>
      <c r="I17" s="25">
        <f t="shared" si="16"/>
        <v>121</v>
      </c>
      <c r="J17" s="37">
        <f t="shared" si="4"/>
        <v>0.8134294727354664</v>
      </c>
      <c r="K17" s="25">
        <f t="shared" si="16"/>
        <v>414</v>
      </c>
      <c r="L17" s="23">
        <f t="shared" si="16"/>
        <v>198</v>
      </c>
      <c r="M17" s="23">
        <f t="shared" si="16"/>
        <v>2</v>
      </c>
      <c r="N17" s="23">
        <f t="shared" si="16"/>
        <v>214</v>
      </c>
      <c r="O17" s="23">
        <f t="shared" si="16"/>
        <v>152</v>
      </c>
    </row>
    <row r="18" spans="1:15" s="10" customFormat="1" ht="14.1" customHeight="1" x14ac:dyDescent="0.15">
      <c r="A18" s="11" t="s">
        <v>10</v>
      </c>
      <c r="B18" s="19">
        <f t="shared" ref="B18:C18" si="17">B39+B60</f>
        <v>2063</v>
      </c>
      <c r="C18" s="20">
        <f t="shared" si="17"/>
        <v>1483</v>
      </c>
      <c r="D18" s="26">
        <f t="shared" ref="D18:O18" si="18">D39+D60</f>
        <v>1412</v>
      </c>
      <c r="E18" s="21">
        <f t="shared" si="18"/>
        <v>1211</v>
      </c>
      <c r="F18" s="26">
        <f t="shared" si="18"/>
        <v>188</v>
      </c>
      <c r="G18" s="26">
        <f t="shared" si="18"/>
        <v>0</v>
      </c>
      <c r="H18" s="26">
        <f t="shared" si="18"/>
        <v>13</v>
      </c>
      <c r="I18" s="21">
        <f t="shared" si="18"/>
        <v>71</v>
      </c>
      <c r="J18" s="35">
        <f t="shared" si="4"/>
        <v>0.75126646403242148</v>
      </c>
      <c r="K18" s="21">
        <f t="shared" si="18"/>
        <v>491</v>
      </c>
      <c r="L18" s="20">
        <f t="shared" si="18"/>
        <v>250</v>
      </c>
      <c r="M18" s="20">
        <f t="shared" si="18"/>
        <v>0</v>
      </c>
      <c r="N18" s="20">
        <f t="shared" si="18"/>
        <v>241</v>
      </c>
      <c r="O18" s="20">
        <f t="shared" si="18"/>
        <v>89</v>
      </c>
    </row>
    <row r="19" spans="1:15" ht="13.5" customHeight="1" x14ac:dyDescent="0.15">
      <c r="A19" s="5" t="s">
        <v>11</v>
      </c>
      <c r="B19" s="22">
        <f t="shared" ref="B19:C19" si="19">B40+B61</f>
        <v>2168</v>
      </c>
      <c r="C19" s="23">
        <f t="shared" si="19"/>
        <v>1391</v>
      </c>
      <c r="D19" s="24">
        <f t="shared" ref="D19:O19" si="20">D40+D61</f>
        <v>1317</v>
      </c>
      <c r="E19" s="25">
        <f t="shared" si="20"/>
        <v>1078</v>
      </c>
      <c r="F19" s="24">
        <f t="shared" si="20"/>
        <v>217</v>
      </c>
      <c r="G19" s="24">
        <f t="shared" si="20"/>
        <v>1</v>
      </c>
      <c r="H19" s="24">
        <f t="shared" si="20"/>
        <v>21</v>
      </c>
      <c r="I19" s="25">
        <f t="shared" si="20"/>
        <v>74</v>
      </c>
      <c r="J19" s="37">
        <f t="shared" si="4"/>
        <v>0.66427889207258839</v>
      </c>
      <c r="K19" s="25">
        <f t="shared" si="20"/>
        <v>703</v>
      </c>
      <c r="L19" s="23">
        <f t="shared" si="20"/>
        <v>349</v>
      </c>
      <c r="M19" s="24">
        <f t="shared" si="20"/>
        <v>1</v>
      </c>
      <c r="N19" s="23">
        <f t="shared" si="20"/>
        <v>353</v>
      </c>
      <c r="O19" s="23">
        <f t="shared" si="20"/>
        <v>74</v>
      </c>
    </row>
    <row r="20" spans="1:15" s="10" customFormat="1" ht="14.1" customHeight="1" x14ac:dyDescent="0.15">
      <c r="A20" s="11"/>
      <c r="B20" s="19"/>
      <c r="C20" s="20"/>
      <c r="D20" s="26"/>
      <c r="E20" s="21"/>
      <c r="F20" s="26"/>
      <c r="G20" s="26"/>
      <c r="H20" s="26"/>
      <c r="I20" s="21"/>
      <c r="J20" s="35"/>
      <c r="K20" s="21"/>
      <c r="L20" s="20"/>
      <c r="M20" s="20"/>
      <c r="N20" s="20"/>
      <c r="O20" s="20"/>
    </row>
    <row r="21" spans="1:15" ht="14.1" customHeight="1" x14ac:dyDescent="0.15">
      <c r="A21" s="5" t="s">
        <v>12</v>
      </c>
      <c r="B21" s="22">
        <f t="shared" ref="B21:C21" si="21">B42+B63</f>
        <v>2681</v>
      </c>
      <c r="C21" s="23">
        <f t="shared" si="21"/>
        <v>1216</v>
      </c>
      <c r="D21" s="24">
        <f t="shared" ref="D21:O21" si="22">D42+D63</f>
        <v>1155</v>
      </c>
      <c r="E21" s="25">
        <f t="shared" si="22"/>
        <v>822</v>
      </c>
      <c r="F21" s="24">
        <f t="shared" si="22"/>
        <v>307</v>
      </c>
      <c r="G21" s="24">
        <f t="shared" si="22"/>
        <v>0</v>
      </c>
      <c r="H21" s="24">
        <f t="shared" si="22"/>
        <v>26</v>
      </c>
      <c r="I21" s="25">
        <f t="shared" si="22"/>
        <v>61</v>
      </c>
      <c r="J21" s="37">
        <f t="shared" si="4"/>
        <v>0.46359130766298134</v>
      </c>
      <c r="K21" s="25">
        <f t="shared" si="22"/>
        <v>1407</v>
      </c>
      <c r="L21" s="23">
        <f t="shared" si="22"/>
        <v>617</v>
      </c>
      <c r="M21" s="23">
        <f t="shared" si="22"/>
        <v>0</v>
      </c>
      <c r="N21" s="23">
        <f t="shared" si="22"/>
        <v>790</v>
      </c>
      <c r="O21" s="23">
        <f t="shared" si="22"/>
        <v>58</v>
      </c>
    </row>
    <row r="22" spans="1:15" s="10" customFormat="1" ht="14.1" customHeight="1" x14ac:dyDescent="0.15">
      <c r="A22" s="11" t="s">
        <v>13</v>
      </c>
      <c r="B22" s="19">
        <f t="shared" ref="B22:C22" si="23">B43+B64</f>
        <v>3186</v>
      </c>
      <c r="C22" s="20">
        <f t="shared" si="23"/>
        <v>847</v>
      </c>
      <c r="D22" s="26">
        <f t="shared" ref="D22:O22" si="24">D43+D64</f>
        <v>819</v>
      </c>
      <c r="E22" s="21">
        <f t="shared" si="24"/>
        <v>531</v>
      </c>
      <c r="F22" s="26">
        <f t="shared" si="24"/>
        <v>250</v>
      </c>
      <c r="G22" s="26">
        <f t="shared" si="24"/>
        <v>0</v>
      </c>
      <c r="H22" s="26">
        <f t="shared" si="24"/>
        <v>38</v>
      </c>
      <c r="I22" s="21">
        <f t="shared" si="24"/>
        <v>28</v>
      </c>
      <c r="J22" s="35">
        <f t="shared" si="4"/>
        <v>0.27000318775900539</v>
      </c>
      <c r="K22" s="21">
        <f t="shared" si="24"/>
        <v>2290</v>
      </c>
      <c r="L22" s="20">
        <f t="shared" si="24"/>
        <v>813</v>
      </c>
      <c r="M22" s="20">
        <f t="shared" si="24"/>
        <v>1</v>
      </c>
      <c r="N22" s="20">
        <f t="shared" si="24"/>
        <v>1476</v>
      </c>
      <c r="O22" s="20">
        <f t="shared" si="24"/>
        <v>49</v>
      </c>
    </row>
    <row r="23" spans="1:15" ht="14.1" customHeight="1" x14ac:dyDescent="0.15">
      <c r="A23" s="5" t="s">
        <v>14</v>
      </c>
      <c r="B23" s="22">
        <f t="shared" ref="B23:C23" si="25">B44+B65</f>
        <v>2686</v>
      </c>
      <c r="C23" s="23">
        <f t="shared" si="25"/>
        <v>413</v>
      </c>
      <c r="D23" s="24">
        <f t="shared" ref="D23:O23" si="26">D44+D65</f>
        <v>391</v>
      </c>
      <c r="E23" s="25">
        <f t="shared" si="26"/>
        <v>260</v>
      </c>
      <c r="F23" s="24">
        <f t="shared" si="26"/>
        <v>113</v>
      </c>
      <c r="G23" s="24">
        <f t="shared" si="26"/>
        <v>0</v>
      </c>
      <c r="H23" s="24">
        <f t="shared" si="26"/>
        <v>18</v>
      </c>
      <c r="I23" s="25">
        <f t="shared" si="26"/>
        <v>22</v>
      </c>
      <c r="J23" s="37">
        <f t="shared" si="4"/>
        <v>0.15626182368520619</v>
      </c>
      <c r="K23" s="25">
        <f t="shared" si="26"/>
        <v>2230</v>
      </c>
      <c r="L23" s="23">
        <f t="shared" si="26"/>
        <v>639</v>
      </c>
      <c r="M23" s="24">
        <f t="shared" si="26"/>
        <v>0</v>
      </c>
      <c r="N23" s="23">
        <f t="shared" si="26"/>
        <v>1591</v>
      </c>
      <c r="O23" s="23">
        <f t="shared" si="26"/>
        <v>43</v>
      </c>
    </row>
    <row r="24" spans="1:15" s="10" customFormat="1" ht="14.1" customHeight="1" x14ac:dyDescent="0.15">
      <c r="A24" s="11" t="s">
        <v>15</v>
      </c>
      <c r="B24" s="19">
        <f t="shared" ref="B24:C24" si="27">B45+B66</f>
        <v>1672</v>
      </c>
      <c r="C24" s="20">
        <f t="shared" si="27"/>
        <v>113</v>
      </c>
      <c r="D24" s="26">
        <f t="shared" ref="D24:O24" si="28">D45+D66</f>
        <v>103</v>
      </c>
      <c r="E24" s="21">
        <f t="shared" si="28"/>
        <v>58</v>
      </c>
      <c r="F24" s="26">
        <f t="shared" si="28"/>
        <v>39</v>
      </c>
      <c r="G24" s="26">
        <f t="shared" si="28"/>
        <v>0</v>
      </c>
      <c r="H24" s="26">
        <f t="shared" si="28"/>
        <v>6</v>
      </c>
      <c r="I24" s="21">
        <f t="shared" si="28"/>
        <v>10</v>
      </c>
      <c r="J24" s="35">
        <f t="shared" si="4"/>
        <v>6.8693009118541037E-2</v>
      </c>
      <c r="K24" s="21">
        <f t="shared" si="28"/>
        <v>1532</v>
      </c>
      <c r="L24" s="20">
        <f t="shared" si="28"/>
        <v>343</v>
      </c>
      <c r="M24" s="20">
        <f t="shared" si="28"/>
        <v>0</v>
      </c>
      <c r="N24" s="20">
        <f t="shared" si="28"/>
        <v>1189</v>
      </c>
      <c r="O24" s="20">
        <f t="shared" si="28"/>
        <v>27</v>
      </c>
    </row>
    <row r="25" spans="1:15" ht="13.5" customHeight="1" x14ac:dyDescent="0.15">
      <c r="A25" s="5" t="s">
        <v>1</v>
      </c>
      <c r="B25" s="22">
        <f t="shared" ref="B25:C25" si="29">B46+B67</f>
        <v>1369</v>
      </c>
      <c r="C25" s="23">
        <f t="shared" si="29"/>
        <v>37</v>
      </c>
      <c r="D25" s="24">
        <f t="shared" ref="D25:O25" si="30">D46+D67</f>
        <v>37</v>
      </c>
      <c r="E25" s="25">
        <f t="shared" si="30"/>
        <v>21</v>
      </c>
      <c r="F25" s="24">
        <f t="shared" si="30"/>
        <v>15</v>
      </c>
      <c r="G25" s="24">
        <f t="shared" si="30"/>
        <v>0</v>
      </c>
      <c r="H25" s="24">
        <f t="shared" si="30"/>
        <v>1</v>
      </c>
      <c r="I25" s="25">
        <f t="shared" si="30"/>
        <v>0</v>
      </c>
      <c r="J25" s="37">
        <f t="shared" si="4"/>
        <v>2.7427724240177909E-2</v>
      </c>
      <c r="K25" s="25">
        <f t="shared" si="30"/>
        <v>1312</v>
      </c>
      <c r="L25" s="23">
        <f t="shared" si="30"/>
        <v>184</v>
      </c>
      <c r="M25" s="24">
        <f t="shared" si="30"/>
        <v>0</v>
      </c>
      <c r="N25" s="23">
        <f t="shared" si="30"/>
        <v>1128</v>
      </c>
      <c r="O25" s="23">
        <f t="shared" si="30"/>
        <v>20</v>
      </c>
    </row>
    <row r="26" spans="1:15" s="10" customFormat="1" ht="9" customHeight="1" x14ac:dyDescent="0.15">
      <c r="A26" s="12"/>
      <c r="B26" s="27"/>
      <c r="C26" s="28"/>
      <c r="D26" s="29"/>
      <c r="E26" s="30"/>
      <c r="F26" s="29"/>
      <c r="G26" s="29"/>
      <c r="H26" s="29"/>
      <c r="I26" s="30"/>
      <c r="J26" s="38"/>
      <c r="K26" s="30"/>
      <c r="L26" s="28"/>
      <c r="M26" s="28"/>
      <c r="N26" s="28"/>
      <c r="O26" s="28"/>
    </row>
    <row r="27" spans="1:15" s="10" customFormat="1" ht="9.9499999999999993" customHeight="1" x14ac:dyDescent="0.15">
      <c r="A27" s="9"/>
      <c r="B27" s="13"/>
      <c r="C27" s="14"/>
      <c r="D27" s="14"/>
      <c r="E27" s="15"/>
      <c r="F27" s="14"/>
      <c r="G27" s="14"/>
      <c r="H27" s="14"/>
      <c r="I27" s="14"/>
      <c r="J27" s="39"/>
      <c r="K27" s="14"/>
      <c r="L27" s="14"/>
      <c r="M27" s="14"/>
      <c r="N27" s="14"/>
      <c r="O27" s="20"/>
    </row>
    <row r="28" spans="1:15" s="7" customFormat="1" ht="14.1" customHeight="1" x14ac:dyDescent="0.15">
      <c r="A28" s="6" t="s">
        <v>31</v>
      </c>
      <c r="B28" s="16">
        <f>C28+K28+O28</f>
        <v>15607</v>
      </c>
      <c r="C28" s="17">
        <f>D28+I28</f>
        <v>8766</v>
      </c>
      <c r="D28" s="17">
        <f>SUM(E28:H28)</f>
        <v>8074</v>
      </c>
      <c r="E28" s="18">
        <f t="shared" ref="E28:G28" si="31">SUM(E30:E46)</f>
        <v>7403</v>
      </c>
      <c r="F28" s="18">
        <f t="shared" si="31"/>
        <v>256</v>
      </c>
      <c r="G28" s="18">
        <f t="shared" si="31"/>
        <v>244</v>
      </c>
      <c r="H28" s="18">
        <f>SUM(H30:H46)</f>
        <v>171</v>
      </c>
      <c r="I28" s="18">
        <f>SUM(I30:I46)</f>
        <v>692</v>
      </c>
      <c r="J28" s="40">
        <f t="shared" si="4"/>
        <v>0.59450661241098679</v>
      </c>
      <c r="K28" s="18">
        <f>SUM(L28:N28)</f>
        <v>5979</v>
      </c>
      <c r="L28" s="17">
        <f t="shared" ref="L28:M28" si="32">SUM(L30:L46)</f>
        <v>629</v>
      </c>
      <c r="M28" s="17">
        <f t="shared" si="32"/>
        <v>1146</v>
      </c>
      <c r="N28" s="17">
        <f>SUM(N30:N46)</f>
        <v>4204</v>
      </c>
      <c r="O28" s="17">
        <f>SUM(O30:O46)</f>
        <v>862</v>
      </c>
    </row>
    <row r="29" spans="1:15" s="10" customFormat="1" ht="14.1" customHeight="1" x14ac:dyDescent="0.15">
      <c r="A29" s="11"/>
      <c r="B29" s="19"/>
      <c r="C29" s="20"/>
      <c r="D29" s="20"/>
      <c r="E29" s="21"/>
      <c r="F29" s="20"/>
      <c r="G29" s="20"/>
      <c r="H29" s="20"/>
      <c r="I29" s="21"/>
      <c r="J29" s="35"/>
      <c r="K29" s="21"/>
      <c r="L29" s="20"/>
      <c r="M29" s="20"/>
      <c r="N29" s="20"/>
      <c r="O29" s="20"/>
    </row>
    <row r="30" spans="1:15" ht="14.1" customHeight="1" x14ac:dyDescent="0.15">
      <c r="A30" s="5" t="s">
        <v>0</v>
      </c>
      <c r="B30" s="22">
        <f t="shared" ref="B30:B46" si="33">C30+K30+O30</f>
        <v>874</v>
      </c>
      <c r="C30" s="23">
        <f>D30+I30</f>
        <v>163</v>
      </c>
      <c r="D30" s="24">
        <f>SUM(E30:H30)</f>
        <v>141</v>
      </c>
      <c r="E30" s="25">
        <v>40</v>
      </c>
      <c r="F30" s="24">
        <v>5</v>
      </c>
      <c r="G30" s="24">
        <v>94</v>
      </c>
      <c r="H30" s="24">
        <v>2</v>
      </c>
      <c r="I30" s="25">
        <v>22</v>
      </c>
      <c r="J30" s="37">
        <f t="shared" si="4"/>
        <v>0.20098643649815043</v>
      </c>
      <c r="K30" s="25">
        <f>SUM(L30:N30)</f>
        <v>648</v>
      </c>
      <c r="L30" s="23">
        <v>4</v>
      </c>
      <c r="M30" s="23">
        <v>624</v>
      </c>
      <c r="N30" s="23">
        <v>20</v>
      </c>
      <c r="O30" s="23">
        <v>63</v>
      </c>
    </row>
    <row r="31" spans="1:15" s="10" customFormat="1" ht="14.1" customHeight="1" x14ac:dyDescent="0.15">
      <c r="A31" s="11" t="s">
        <v>3</v>
      </c>
      <c r="B31" s="19">
        <f t="shared" si="33"/>
        <v>1170</v>
      </c>
      <c r="C31" s="20">
        <f t="shared" ref="C31:C46" si="34">D31+I31</f>
        <v>568</v>
      </c>
      <c r="D31" s="26">
        <f>SUM(E31:H31)</f>
        <v>507</v>
      </c>
      <c r="E31" s="21">
        <v>346</v>
      </c>
      <c r="F31" s="26">
        <v>5</v>
      </c>
      <c r="G31" s="26">
        <v>138</v>
      </c>
      <c r="H31" s="26">
        <v>18</v>
      </c>
      <c r="I31" s="21">
        <v>61</v>
      </c>
      <c r="J31" s="35">
        <f t="shared" si="4"/>
        <v>0.53084112149532714</v>
      </c>
      <c r="K31" s="21">
        <f>SUM(L31:N31)</f>
        <v>502</v>
      </c>
      <c r="L31" s="20">
        <v>18</v>
      </c>
      <c r="M31" s="20">
        <v>437</v>
      </c>
      <c r="N31" s="20">
        <v>47</v>
      </c>
      <c r="O31" s="20">
        <v>100</v>
      </c>
    </row>
    <row r="32" spans="1:15" ht="14.1" customHeight="1" x14ac:dyDescent="0.15">
      <c r="A32" s="5" t="s">
        <v>4</v>
      </c>
      <c r="B32" s="22">
        <f t="shared" si="33"/>
        <v>801</v>
      </c>
      <c r="C32" s="23">
        <f t="shared" si="34"/>
        <v>593</v>
      </c>
      <c r="D32" s="24">
        <f t="shared" ref="D32:D34" si="35">SUM(E32:H32)</f>
        <v>540</v>
      </c>
      <c r="E32" s="25">
        <v>522</v>
      </c>
      <c r="F32" s="24">
        <v>5</v>
      </c>
      <c r="G32" s="24">
        <v>10</v>
      </c>
      <c r="H32" s="24">
        <v>3</v>
      </c>
      <c r="I32" s="25">
        <v>53</v>
      </c>
      <c r="J32" s="37">
        <f t="shared" si="4"/>
        <v>0.81906077348066297</v>
      </c>
      <c r="K32" s="25">
        <f>SUM(L32:N32)</f>
        <v>131</v>
      </c>
      <c r="L32" s="23">
        <v>11</v>
      </c>
      <c r="M32" s="23">
        <v>70</v>
      </c>
      <c r="N32" s="23">
        <v>50</v>
      </c>
      <c r="O32" s="23">
        <v>77</v>
      </c>
    </row>
    <row r="33" spans="1:15" s="10" customFormat="1" ht="14.1" customHeight="1" x14ac:dyDescent="0.15">
      <c r="A33" s="11" t="s">
        <v>5</v>
      </c>
      <c r="B33" s="19">
        <f t="shared" si="33"/>
        <v>703</v>
      </c>
      <c r="C33" s="20">
        <f t="shared" si="34"/>
        <v>587</v>
      </c>
      <c r="D33" s="26">
        <f t="shared" si="35"/>
        <v>525</v>
      </c>
      <c r="E33" s="21">
        <v>515</v>
      </c>
      <c r="F33" s="26">
        <v>5</v>
      </c>
      <c r="G33" s="26">
        <v>0</v>
      </c>
      <c r="H33" s="26">
        <v>5</v>
      </c>
      <c r="I33" s="21">
        <v>62</v>
      </c>
      <c r="J33" s="35">
        <f t="shared" si="4"/>
        <v>0.92440944881889764</v>
      </c>
      <c r="K33" s="21">
        <f>SUM(L33:N33)</f>
        <v>48</v>
      </c>
      <c r="L33" s="20">
        <v>4</v>
      </c>
      <c r="M33" s="20">
        <v>10</v>
      </c>
      <c r="N33" s="20">
        <v>34</v>
      </c>
      <c r="O33" s="20">
        <v>68</v>
      </c>
    </row>
    <row r="34" spans="1:15" ht="14.1" customHeight="1" x14ac:dyDescent="0.15">
      <c r="A34" s="5" t="s">
        <v>6</v>
      </c>
      <c r="B34" s="22">
        <f t="shared" si="33"/>
        <v>788</v>
      </c>
      <c r="C34" s="23">
        <f t="shared" si="34"/>
        <v>630</v>
      </c>
      <c r="D34" s="24">
        <f t="shared" si="35"/>
        <v>573</v>
      </c>
      <c r="E34" s="25">
        <v>566</v>
      </c>
      <c r="F34" s="24">
        <v>4</v>
      </c>
      <c r="G34" s="24">
        <v>1</v>
      </c>
      <c r="H34" s="24">
        <v>2</v>
      </c>
      <c r="I34" s="25">
        <v>57</v>
      </c>
      <c r="J34" s="37">
        <f t="shared" si="4"/>
        <v>0.87378640776699024</v>
      </c>
      <c r="K34" s="25">
        <f>SUM(L34:N34)</f>
        <v>91</v>
      </c>
      <c r="L34" s="23">
        <v>13</v>
      </c>
      <c r="M34" s="23">
        <v>1</v>
      </c>
      <c r="N34" s="23">
        <v>77</v>
      </c>
      <c r="O34" s="23">
        <v>67</v>
      </c>
    </row>
    <row r="35" spans="1:15" s="10" customFormat="1" ht="14.1" customHeight="1" x14ac:dyDescent="0.15">
      <c r="A35" s="11"/>
      <c r="B35" s="19"/>
      <c r="C35" s="20">
        <f t="shared" si="34"/>
        <v>0</v>
      </c>
      <c r="D35" s="26"/>
      <c r="E35" s="21"/>
      <c r="F35" s="26"/>
      <c r="G35" s="26"/>
      <c r="H35" s="26"/>
      <c r="I35" s="21"/>
      <c r="J35" s="35"/>
      <c r="K35" s="21"/>
      <c r="L35" s="20"/>
      <c r="M35" s="20"/>
      <c r="N35" s="20"/>
      <c r="O35" s="20"/>
    </row>
    <row r="36" spans="1:15" ht="14.1" customHeight="1" x14ac:dyDescent="0.15">
      <c r="A36" s="5" t="s">
        <v>7</v>
      </c>
      <c r="B36" s="22">
        <f t="shared" si="33"/>
        <v>1080</v>
      </c>
      <c r="C36" s="23">
        <f t="shared" si="34"/>
        <v>865</v>
      </c>
      <c r="D36" s="24">
        <f>SUM(E36:H36)</f>
        <v>806</v>
      </c>
      <c r="E36" s="25">
        <v>790</v>
      </c>
      <c r="F36" s="24">
        <v>6</v>
      </c>
      <c r="G36" s="24">
        <v>0</v>
      </c>
      <c r="H36" s="24">
        <v>10</v>
      </c>
      <c r="I36" s="25">
        <v>59</v>
      </c>
      <c r="J36" s="37">
        <f t="shared" si="4"/>
        <v>0.86847389558232935</v>
      </c>
      <c r="K36" s="25">
        <f>SUM(L36:N36)</f>
        <v>131</v>
      </c>
      <c r="L36" s="23">
        <v>26</v>
      </c>
      <c r="M36" s="23">
        <v>1</v>
      </c>
      <c r="N36" s="23">
        <v>104</v>
      </c>
      <c r="O36" s="23">
        <v>84</v>
      </c>
    </row>
    <row r="37" spans="1:15" s="10" customFormat="1" ht="14.1" customHeight="1" x14ac:dyDescent="0.15">
      <c r="A37" s="11" t="s">
        <v>8</v>
      </c>
      <c r="B37" s="19">
        <f t="shared" si="33"/>
        <v>1432</v>
      </c>
      <c r="C37" s="20">
        <f t="shared" si="34"/>
        <v>1160</v>
      </c>
      <c r="D37" s="26">
        <f>SUM(E37:H37)</f>
        <v>1082</v>
      </c>
      <c r="E37" s="21">
        <v>1058</v>
      </c>
      <c r="F37" s="26">
        <v>4</v>
      </c>
      <c r="G37" s="26">
        <v>0</v>
      </c>
      <c r="H37" s="26">
        <v>20</v>
      </c>
      <c r="I37" s="21">
        <v>78</v>
      </c>
      <c r="J37" s="35">
        <f t="shared" si="4"/>
        <v>0.87679516250944822</v>
      </c>
      <c r="K37" s="21">
        <f>SUM(L37:N37)</f>
        <v>163</v>
      </c>
      <c r="L37" s="20">
        <v>14</v>
      </c>
      <c r="M37" s="20">
        <v>1</v>
      </c>
      <c r="N37" s="20">
        <v>148</v>
      </c>
      <c r="O37" s="20">
        <v>109</v>
      </c>
    </row>
    <row r="38" spans="1:15" ht="14.1" customHeight="1" x14ac:dyDescent="0.15">
      <c r="A38" s="5" t="s">
        <v>9</v>
      </c>
      <c r="B38" s="22">
        <f t="shared" si="33"/>
        <v>1247</v>
      </c>
      <c r="C38" s="23">
        <f t="shared" si="34"/>
        <v>1004</v>
      </c>
      <c r="D38" s="24">
        <f t="shared" ref="D38:D40" si="36">SUM(E38:H38)</f>
        <v>906</v>
      </c>
      <c r="E38" s="25">
        <v>880</v>
      </c>
      <c r="F38" s="24">
        <v>8</v>
      </c>
      <c r="G38" s="24">
        <v>1</v>
      </c>
      <c r="H38" s="24">
        <v>17</v>
      </c>
      <c r="I38" s="25">
        <v>98</v>
      </c>
      <c r="J38" s="37">
        <f t="shared" si="4"/>
        <v>0.86626402070750652</v>
      </c>
      <c r="K38" s="25">
        <f>SUM(L38:N38)</f>
        <v>155</v>
      </c>
      <c r="L38" s="23">
        <v>21</v>
      </c>
      <c r="M38" s="23">
        <v>0</v>
      </c>
      <c r="N38" s="23">
        <v>134</v>
      </c>
      <c r="O38" s="23">
        <v>88</v>
      </c>
    </row>
    <row r="39" spans="1:15" s="10" customFormat="1" ht="14.1" customHeight="1" x14ac:dyDescent="0.15">
      <c r="A39" s="11" t="s">
        <v>10</v>
      </c>
      <c r="B39" s="19">
        <f t="shared" si="33"/>
        <v>1100</v>
      </c>
      <c r="C39" s="20">
        <f t="shared" si="34"/>
        <v>853</v>
      </c>
      <c r="D39" s="26">
        <f t="shared" si="36"/>
        <v>811</v>
      </c>
      <c r="E39" s="21">
        <v>794</v>
      </c>
      <c r="F39" s="26">
        <v>8</v>
      </c>
      <c r="G39" s="26">
        <v>0</v>
      </c>
      <c r="H39" s="26">
        <v>9</v>
      </c>
      <c r="I39" s="21">
        <v>42</v>
      </c>
      <c r="J39" s="35">
        <f t="shared" si="4"/>
        <v>0.82177263969171488</v>
      </c>
      <c r="K39" s="21">
        <f>SUM(L39:N39)</f>
        <v>185</v>
      </c>
      <c r="L39" s="20">
        <v>22</v>
      </c>
      <c r="M39" s="20">
        <v>0</v>
      </c>
      <c r="N39" s="20">
        <v>163</v>
      </c>
      <c r="O39" s="20">
        <v>62</v>
      </c>
    </row>
    <row r="40" spans="1:15" ht="14.1" customHeight="1" x14ac:dyDescent="0.15">
      <c r="A40" s="5" t="s">
        <v>11</v>
      </c>
      <c r="B40" s="22">
        <f t="shared" si="33"/>
        <v>1094</v>
      </c>
      <c r="C40" s="23">
        <f t="shared" si="34"/>
        <v>791</v>
      </c>
      <c r="D40" s="24">
        <f t="shared" si="36"/>
        <v>730</v>
      </c>
      <c r="E40" s="25">
        <v>690</v>
      </c>
      <c r="F40" s="24">
        <v>26</v>
      </c>
      <c r="G40" s="24">
        <v>0</v>
      </c>
      <c r="H40" s="24">
        <v>14</v>
      </c>
      <c r="I40" s="25">
        <v>61</v>
      </c>
      <c r="J40" s="37">
        <f t="shared" si="4"/>
        <v>0.75477099236641221</v>
      </c>
      <c r="K40" s="25">
        <f>SUM(L40:N40)</f>
        <v>257</v>
      </c>
      <c r="L40" s="23">
        <v>41</v>
      </c>
      <c r="M40" s="24">
        <v>1</v>
      </c>
      <c r="N40" s="23">
        <v>215</v>
      </c>
      <c r="O40" s="23">
        <v>46</v>
      </c>
    </row>
    <row r="41" spans="1:15" s="10" customFormat="1" ht="14.1" customHeight="1" x14ac:dyDescent="0.15">
      <c r="A41" s="11"/>
      <c r="B41" s="19"/>
      <c r="C41" s="20">
        <f t="shared" si="34"/>
        <v>0</v>
      </c>
      <c r="D41" s="26"/>
      <c r="E41" s="21"/>
      <c r="F41" s="26"/>
      <c r="G41" s="26"/>
      <c r="H41" s="26"/>
      <c r="I41" s="21"/>
      <c r="J41" s="35"/>
      <c r="K41" s="21"/>
      <c r="L41" s="20"/>
      <c r="M41" s="20"/>
      <c r="N41" s="20"/>
      <c r="O41" s="20"/>
    </row>
    <row r="42" spans="1:15" ht="14.1" customHeight="1" x14ac:dyDescent="0.15">
      <c r="A42" s="5" t="s">
        <v>12</v>
      </c>
      <c r="B42" s="22">
        <f t="shared" si="33"/>
        <v>1316</v>
      </c>
      <c r="C42" s="23">
        <f t="shared" si="34"/>
        <v>714</v>
      </c>
      <c r="D42" s="24">
        <f>SUM(E42:H42)</f>
        <v>665</v>
      </c>
      <c r="E42" s="25">
        <v>586</v>
      </c>
      <c r="F42" s="24">
        <v>61</v>
      </c>
      <c r="G42" s="24">
        <v>0</v>
      </c>
      <c r="H42" s="24">
        <v>18</v>
      </c>
      <c r="I42" s="25">
        <v>49</v>
      </c>
      <c r="J42" s="37">
        <f t="shared" si="4"/>
        <v>0.55650818394388157</v>
      </c>
      <c r="K42" s="25">
        <f>SUM(L42:N42)</f>
        <v>569</v>
      </c>
      <c r="L42" s="23">
        <v>100</v>
      </c>
      <c r="M42" s="23">
        <v>0</v>
      </c>
      <c r="N42" s="23">
        <v>469</v>
      </c>
      <c r="O42" s="23">
        <v>33</v>
      </c>
    </row>
    <row r="43" spans="1:15" s="10" customFormat="1" ht="14.1" customHeight="1" x14ac:dyDescent="0.15">
      <c r="A43" s="11" t="s">
        <v>13</v>
      </c>
      <c r="B43" s="19">
        <f t="shared" si="33"/>
        <v>1457</v>
      </c>
      <c r="C43" s="20">
        <f t="shared" si="34"/>
        <v>482</v>
      </c>
      <c r="D43" s="26">
        <f>SUM(E43:H43)</f>
        <v>459</v>
      </c>
      <c r="E43" s="21">
        <v>358</v>
      </c>
      <c r="F43" s="26">
        <v>68</v>
      </c>
      <c r="G43" s="26">
        <v>0</v>
      </c>
      <c r="H43" s="26">
        <v>33</v>
      </c>
      <c r="I43" s="21">
        <v>23</v>
      </c>
      <c r="J43" s="35">
        <f t="shared" si="4"/>
        <v>0.33706293706293705</v>
      </c>
      <c r="K43" s="21">
        <f>SUM(L43:N43)</f>
        <v>948</v>
      </c>
      <c r="L43" s="20">
        <v>136</v>
      </c>
      <c r="M43" s="20">
        <v>1</v>
      </c>
      <c r="N43" s="20">
        <v>811</v>
      </c>
      <c r="O43" s="20">
        <v>27</v>
      </c>
    </row>
    <row r="44" spans="1:15" ht="14.1" customHeight="1" x14ac:dyDescent="0.15">
      <c r="A44" s="5" t="s">
        <v>14</v>
      </c>
      <c r="B44" s="22">
        <f t="shared" si="33"/>
        <v>1292</v>
      </c>
      <c r="C44" s="23">
        <f t="shared" si="34"/>
        <v>263</v>
      </c>
      <c r="D44" s="24">
        <f t="shared" ref="D44:D46" si="37">SUM(E44:H44)</f>
        <v>242</v>
      </c>
      <c r="E44" s="25">
        <v>194</v>
      </c>
      <c r="F44" s="24">
        <v>33</v>
      </c>
      <c r="G44" s="24">
        <v>0</v>
      </c>
      <c r="H44" s="24">
        <v>15</v>
      </c>
      <c r="I44" s="25">
        <v>21</v>
      </c>
      <c r="J44" s="37">
        <f t="shared" si="4"/>
        <v>0.206436420722135</v>
      </c>
      <c r="K44" s="25">
        <f>SUM(L44:N44)</f>
        <v>1011</v>
      </c>
      <c r="L44" s="23">
        <v>130</v>
      </c>
      <c r="M44" s="24">
        <v>0</v>
      </c>
      <c r="N44" s="23">
        <v>881</v>
      </c>
      <c r="O44" s="23">
        <v>18</v>
      </c>
    </row>
    <row r="45" spans="1:15" s="10" customFormat="1" ht="14.1" customHeight="1" x14ac:dyDescent="0.15">
      <c r="A45" s="11" t="s">
        <v>15</v>
      </c>
      <c r="B45" s="19">
        <f t="shared" si="33"/>
        <v>780</v>
      </c>
      <c r="C45" s="20">
        <f t="shared" si="34"/>
        <v>75</v>
      </c>
      <c r="D45" s="26">
        <f t="shared" si="37"/>
        <v>69</v>
      </c>
      <c r="E45" s="21">
        <v>49</v>
      </c>
      <c r="F45" s="26">
        <v>16</v>
      </c>
      <c r="G45" s="26">
        <v>0</v>
      </c>
      <c r="H45" s="26">
        <v>4</v>
      </c>
      <c r="I45" s="21">
        <v>6</v>
      </c>
      <c r="J45" s="35">
        <f t="shared" si="4"/>
        <v>9.7783572359843543E-2</v>
      </c>
      <c r="K45" s="21">
        <f>SUM(L45:N45)</f>
        <v>692</v>
      </c>
      <c r="L45" s="20">
        <v>67</v>
      </c>
      <c r="M45" s="20">
        <v>0</v>
      </c>
      <c r="N45" s="20">
        <v>625</v>
      </c>
      <c r="O45" s="20">
        <v>13</v>
      </c>
    </row>
    <row r="46" spans="1:15" ht="14.1" customHeight="1" x14ac:dyDescent="0.15">
      <c r="A46" s="5" t="s">
        <v>2</v>
      </c>
      <c r="B46" s="22">
        <f t="shared" si="33"/>
        <v>473</v>
      </c>
      <c r="C46" s="23">
        <f t="shared" si="34"/>
        <v>18</v>
      </c>
      <c r="D46" s="24">
        <f t="shared" si="37"/>
        <v>18</v>
      </c>
      <c r="E46" s="25">
        <v>15</v>
      </c>
      <c r="F46" s="24">
        <v>2</v>
      </c>
      <c r="G46" s="24">
        <v>0</v>
      </c>
      <c r="H46" s="24">
        <v>1</v>
      </c>
      <c r="I46" s="25">
        <v>0</v>
      </c>
      <c r="J46" s="37">
        <f t="shared" si="4"/>
        <v>3.8626609442060089E-2</v>
      </c>
      <c r="K46" s="25">
        <f>SUM(L46:N46)</f>
        <v>448</v>
      </c>
      <c r="L46" s="23">
        <v>22</v>
      </c>
      <c r="M46" s="24">
        <v>0</v>
      </c>
      <c r="N46" s="23">
        <f>299+98+29</f>
        <v>426</v>
      </c>
      <c r="O46" s="23">
        <v>7</v>
      </c>
    </row>
    <row r="47" spans="1:15" s="10" customFormat="1" ht="9" customHeight="1" x14ac:dyDescent="0.15">
      <c r="A47" s="12"/>
      <c r="B47" s="27"/>
      <c r="C47" s="28"/>
      <c r="D47" s="29"/>
      <c r="E47" s="30"/>
      <c r="F47" s="29"/>
      <c r="G47" s="29"/>
      <c r="H47" s="29"/>
      <c r="I47" s="30"/>
      <c r="J47" s="38"/>
      <c r="K47" s="30"/>
      <c r="L47" s="28"/>
      <c r="M47" s="28"/>
      <c r="N47" s="28"/>
      <c r="O47" s="28"/>
    </row>
    <row r="48" spans="1:15" s="10" customFormat="1" ht="9.9499999999999993" customHeight="1" x14ac:dyDescent="0.15">
      <c r="A48" s="9"/>
      <c r="B48" s="13"/>
      <c r="C48" s="14"/>
      <c r="D48" s="14"/>
      <c r="E48" s="15"/>
      <c r="F48" s="14"/>
      <c r="G48" s="14"/>
      <c r="H48" s="14"/>
      <c r="I48" s="14"/>
      <c r="J48" s="39"/>
      <c r="K48" s="14"/>
      <c r="L48" s="14"/>
      <c r="M48" s="14"/>
      <c r="N48" s="14"/>
      <c r="O48" s="20"/>
    </row>
    <row r="49" spans="1:15" s="7" customFormat="1" ht="14.1" customHeight="1" x14ac:dyDescent="0.15">
      <c r="A49" s="6" t="s">
        <v>32</v>
      </c>
      <c r="B49" s="16">
        <f>C49+K49+O49</f>
        <v>15943</v>
      </c>
      <c r="C49" s="17">
        <f>D49+I49</f>
        <v>7063</v>
      </c>
      <c r="D49" s="17">
        <f>SUM(E49:H49)</f>
        <v>6770</v>
      </c>
      <c r="E49" s="18">
        <f t="shared" ref="E49:G49" si="38">SUM(E51:E67)</f>
        <v>4701</v>
      </c>
      <c r="F49" s="17">
        <f t="shared" si="38"/>
        <v>1774</v>
      </c>
      <c r="G49" s="17">
        <f t="shared" si="38"/>
        <v>169</v>
      </c>
      <c r="H49" s="17">
        <f>SUM(H51:H67)</f>
        <v>126</v>
      </c>
      <c r="I49" s="18">
        <f>SUM(I51:I67)</f>
        <v>293</v>
      </c>
      <c r="J49" s="40">
        <f t="shared" si="4"/>
        <v>0.46302609151697915</v>
      </c>
      <c r="K49" s="18">
        <f>SUM(L49:N49)</f>
        <v>8191</v>
      </c>
      <c r="L49" s="17">
        <f t="shared" ref="L49:M49" si="39">SUM(L51:L67)</f>
        <v>3477</v>
      </c>
      <c r="M49" s="17">
        <f t="shared" si="39"/>
        <v>1190</v>
      </c>
      <c r="N49" s="17">
        <f>SUM(N51:N67)</f>
        <v>3524</v>
      </c>
      <c r="O49" s="17">
        <f>SUM(O51:O67)</f>
        <v>689</v>
      </c>
    </row>
    <row r="50" spans="1:15" s="10" customFormat="1" ht="14.1" customHeight="1" x14ac:dyDescent="0.15">
      <c r="A50" s="11"/>
      <c r="B50" s="19"/>
      <c r="C50" s="20"/>
      <c r="D50" s="20"/>
      <c r="E50" s="21"/>
      <c r="F50" s="20"/>
      <c r="G50" s="20"/>
      <c r="H50" s="20"/>
      <c r="I50" s="21"/>
      <c r="J50" s="35"/>
      <c r="K50" s="21"/>
      <c r="L50" s="20"/>
      <c r="M50" s="20"/>
      <c r="N50" s="20"/>
      <c r="O50" s="20"/>
    </row>
    <row r="51" spans="1:15" ht="14.1" customHeight="1" x14ac:dyDescent="0.15">
      <c r="A51" s="5" t="s">
        <v>0</v>
      </c>
      <c r="B51" s="22">
        <f t="shared" ref="B51:B55" si="40">C51+K51+O51</f>
        <v>899</v>
      </c>
      <c r="C51" s="23">
        <f>D51+I51</f>
        <v>123</v>
      </c>
      <c r="D51" s="24">
        <f>SUM(E51:H51)</f>
        <v>116</v>
      </c>
      <c r="E51" s="25">
        <v>31</v>
      </c>
      <c r="F51" s="24">
        <v>8</v>
      </c>
      <c r="G51" s="24">
        <v>72</v>
      </c>
      <c r="H51" s="24">
        <v>5</v>
      </c>
      <c r="I51" s="25">
        <v>7</v>
      </c>
      <c r="J51" s="37">
        <f t="shared" si="4"/>
        <v>0.1471291866028708</v>
      </c>
      <c r="K51" s="25">
        <f>SUM(L51:N51)</f>
        <v>713</v>
      </c>
      <c r="L51" s="23">
        <v>8</v>
      </c>
      <c r="M51" s="23">
        <v>688</v>
      </c>
      <c r="N51" s="23">
        <v>17</v>
      </c>
      <c r="O51" s="23">
        <v>63</v>
      </c>
    </row>
    <row r="52" spans="1:15" s="10" customFormat="1" ht="14.1" customHeight="1" x14ac:dyDescent="0.15">
      <c r="A52" s="11" t="s">
        <v>3</v>
      </c>
      <c r="B52" s="19">
        <f t="shared" si="40"/>
        <v>1230</v>
      </c>
      <c r="C52" s="20">
        <f t="shared" ref="C52:C67" si="41">D52+I52</f>
        <v>638</v>
      </c>
      <c r="D52" s="26">
        <f>SUM(E52:H52)</f>
        <v>603</v>
      </c>
      <c r="E52" s="21">
        <v>489</v>
      </c>
      <c r="F52" s="26">
        <v>8</v>
      </c>
      <c r="G52" s="26">
        <v>91</v>
      </c>
      <c r="H52" s="26">
        <v>15</v>
      </c>
      <c r="I52" s="21">
        <v>35</v>
      </c>
      <c r="J52" s="35">
        <f t="shared" si="4"/>
        <v>0.55915863277826472</v>
      </c>
      <c r="K52" s="21">
        <f>SUM(L52:N52)</f>
        <v>503</v>
      </c>
      <c r="L52" s="20">
        <v>31</v>
      </c>
      <c r="M52" s="20">
        <v>457</v>
      </c>
      <c r="N52" s="20">
        <v>15</v>
      </c>
      <c r="O52" s="20">
        <v>89</v>
      </c>
    </row>
    <row r="53" spans="1:15" ht="14.1" customHeight="1" x14ac:dyDescent="0.15">
      <c r="A53" s="5" t="s">
        <v>4</v>
      </c>
      <c r="B53" s="22">
        <f t="shared" si="40"/>
        <v>736</v>
      </c>
      <c r="C53" s="23">
        <f t="shared" si="41"/>
        <v>562</v>
      </c>
      <c r="D53" s="24">
        <f t="shared" ref="D53:D55" si="42">SUM(E53:H53)</f>
        <v>529</v>
      </c>
      <c r="E53" s="25">
        <v>486</v>
      </c>
      <c r="F53" s="24">
        <v>31</v>
      </c>
      <c r="G53" s="24">
        <v>2</v>
      </c>
      <c r="H53" s="24">
        <v>10</v>
      </c>
      <c r="I53" s="25">
        <v>33</v>
      </c>
      <c r="J53" s="37">
        <f t="shared" si="4"/>
        <v>0.83506686478454684</v>
      </c>
      <c r="K53" s="25">
        <f>SUM(L53:N53)</f>
        <v>111</v>
      </c>
      <c r="L53" s="23">
        <v>61</v>
      </c>
      <c r="M53" s="23">
        <v>35</v>
      </c>
      <c r="N53" s="23">
        <v>15</v>
      </c>
      <c r="O53" s="23">
        <v>63</v>
      </c>
    </row>
    <row r="54" spans="1:15" s="10" customFormat="1" ht="14.1" customHeight="1" x14ac:dyDescent="0.15">
      <c r="A54" s="11" t="s">
        <v>5</v>
      </c>
      <c r="B54" s="19">
        <f t="shared" si="40"/>
        <v>631</v>
      </c>
      <c r="C54" s="20">
        <f t="shared" si="41"/>
        <v>467</v>
      </c>
      <c r="D54" s="26">
        <f t="shared" si="42"/>
        <v>442</v>
      </c>
      <c r="E54" s="21">
        <v>360</v>
      </c>
      <c r="F54" s="26">
        <v>59</v>
      </c>
      <c r="G54" s="26">
        <v>1</v>
      </c>
      <c r="H54" s="26">
        <v>22</v>
      </c>
      <c r="I54" s="21">
        <v>25</v>
      </c>
      <c r="J54" s="35">
        <f t="shared" si="4"/>
        <v>0.80240549828178698</v>
      </c>
      <c r="K54" s="21">
        <f>SUM(L54:N54)</f>
        <v>115</v>
      </c>
      <c r="L54" s="20">
        <v>86</v>
      </c>
      <c r="M54" s="20">
        <v>6</v>
      </c>
      <c r="N54" s="20">
        <v>23</v>
      </c>
      <c r="O54" s="20">
        <v>49</v>
      </c>
    </row>
    <row r="55" spans="1:15" ht="14.1" customHeight="1" x14ac:dyDescent="0.15">
      <c r="A55" s="5" t="s">
        <v>6</v>
      </c>
      <c r="B55" s="22">
        <f t="shared" si="40"/>
        <v>750</v>
      </c>
      <c r="C55" s="23">
        <f t="shared" si="41"/>
        <v>528</v>
      </c>
      <c r="D55" s="24">
        <f t="shared" si="42"/>
        <v>489</v>
      </c>
      <c r="E55" s="25">
        <v>375</v>
      </c>
      <c r="F55" s="24">
        <v>100</v>
      </c>
      <c r="G55" s="24">
        <v>2</v>
      </c>
      <c r="H55" s="24">
        <v>12</v>
      </c>
      <c r="I55" s="25">
        <v>39</v>
      </c>
      <c r="J55" s="37">
        <f t="shared" si="4"/>
        <v>0.76855895196506552</v>
      </c>
      <c r="K55" s="25">
        <f>SUM(L55:N55)</f>
        <v>159</v>
      </c>
      <c r="L55" s="23">
        <v>118</v>
      </c>
      <c r="M55" s="23">
        <v>1</v>
      </c>
      <c r="N55" s="23">
        <v>40</v>
      </c>
      <c r="O55" s="23">
        <v>63</v>
      </c>
    </row>
    <row r="56" spans="1:15" s="10" customFormat="1" ht="14.1" customHeight="1" x14ac:dyDescent="0.15">
      <c r="A56" s="11"/>
      <c r="B56" s="19"/>
      <c r="C56" s="20">
        <f t="shared" si="41"/>
        <v>0</v>
      </c>
      <c r="D56" s="26"/>
      <c r="E56" s="21"/>
      <c r="F56" s="26"/>
      <c r="G56" s="26"/>
      <c r="H56" s="26"/>
      <c r="I56" s="21"/>
      <c r="J56" s="35"/>
      <c r="K56" s="21"/>
      <c r="L56" s="20"/>
      <c r="M56" s="20"/>
      <c r="N56" s="20"/>
      <c r="O56" s="20"/>
    </row>
    <row r="57" spans="1:15" ht="14.1" customHeight="1" x14ac:dyDescent="0.15">
      <c r="A57" s="5" t="s">
        <v>7</v>
      </c>
      <c r="B57" s="22">
        <f t="shared" ref="B57:B61" si="43">C57+K57+O57</f>
        <v>969</v>
      </c>
      <c r="C57" s="23">
        <f t="shared" si="41"/>
        <v>720</v>
      </c>
      <c r="D57" s="24">
        <f>SUM(E57:H57)</f>
        <v>694</v>
      </c>
      <c r="E57" s="25">
        <v>485</v>
      </c>
      <c r="F57" s="24">
        <v>198</v>
      </c>
      <c r="G57" s="24">
        <v>0</v>
      </c>
      <c r="H57" s="24">
        <v>11</v>
      </c>
      <c r="I57" s="25">
        <v>26</v>
      </c>
      <c r="J57" s="37">
        <f t="shared" si="4"/>
        <v>0.80088987764182429</v>
      </c>
      <c r="K57" s="25">
        <f>SUM(L57:N57)</f>
        <v>179</v>
      </c>
      <c r="L57" s="23">
        <v>123</v>
      </c>
      <c r="M57" s="23">
        <v>1</v>
      </c>
      <c r="N57" s="23">
        <v>55</v>
      </c>
      <c r="O57" s="23">
        <v>70</v>
      </c>
    </row>
    <row r="58" spans="1:15" s="10" customFormat="1" ht="14.1" customHeight="1" x14ac:dyDescent="0.15">
      <c r="A58" s="11" t="s">
        <v>8</v>
      </c>
      <c r="B58" s="19">
        <f t="shared" si="43"/>
        <v>1291</v>
      </c>
      <c r="C58" s="20">
        <f t="shared" si="41"/>
        <v>920</v>
      </c>
      <c r="D58" s="26">
        <f>SUM(E58:H58)</f>
        <v>879</v>
      </c>
      <c r="E58" s="21">
        <v>636</v>
      </c>
      <c r="F58" s="26">
        <v>234</v>
      </c>
      <c r="G58" s="26">
        <v>0</v>
      </c>
      <c r="H58" s="26">
        <v>9</v>
      </c>
      <c r="I58" s="21">
        <v>41</v>
      </c>
      <c r="J58" s="35">
        <f t="shared" si="4"/>
        <v>0.7559572719802794</v>
      </c>
      <c r="K58" s="21">
        <f>SUM(L58:N58)</f>
        <v>297</v>
      </c>
      <c r="L58" s="20">
        <v>196</v>
      </c>
      <c r="M58" s="20">
        <v>0</v>
      </c>
      <c r="N58" s="20">
        <v>101</v>
      </c>
      <c r="O58" s="20">
        <v>74</v>
      </c>
    </row>
    <row r="59" spans="1:15" ht="14.1" customHeight="1" x14ac:dyDescent="0.15">
      <c r="A59" s="5" t="s">
        <v>9</v>
      </c>
      <c r="B59" s="22">
        <f t="shared" si="43"/>
        <v>1124</v>
      </c>
      <c r="C59" s="23">
        <f t="shared" si="41"/>
        <v>801</v>
      </c>
      <c r="D59" s="24">
        <f t="shared" ref="D59:D61" si="44">SUM(E59:H59)</f>
        <v>778</v>
      </c>
      <c r="E59" s="25">
        <v>544</v>
      </c>
      <c r="F59" s="24">
        <v>221</v>
      </c>
      <c r="G59" s="24">
        <v>0</v>
      </c>
      <c r="H59" s="24">
        <v>13</v>
      </c>
      <c r="I59" s="25">
        <v>23</v>
      </c>
      <c r="J59" s="37">
        <f t="shared" si="4"/>
        <v>0.75566037735849056</v>
      </c>
      <c r="K59" s="25">
        <f>SUM(L59:N59)</f>
        <v>259</v>
      </c>
      <c r="L59" s="23">
        <v>177</v>
      </c>
      <c r="M59" s="23">
        <v>2</v>
      </c>
      <c r="N59" s="23">
        <v>80</v>
      </c>
      <c r="O59" s="23">
        <v>64</v>
      </c>
    </row>
    <row r="60" spans="1:15" s="10" customFormat="1" ht="14.1" customHeight="1" x14ac:dyDescent="0.15">
      <c r="A60" s="11" t="s">
        <v>10</v>
      </c>
      <c r="B60" s="19">
        <f t="shared" si="43"/>
        <v>963</v>
      </c>
      <c r="C60" s="20">
        <f t="shared" si="41"/>
        <v>630</v>
      </c>
      <c r="D60" s="26">
        <f t="shared" si="44"/>
        <v>601</v>
      </c>
      <c r="E60" s="21">
        <v>417</v>
      </c>
      <c r="F60" s="26">
        <v>180</v>
      </c>
      <c r="G60" s="26">
        <v>0</v>
      </c>
      <c r="H60" s="26">
        <v>4</v>
      </c>
      <c r="I60" s="21">
        <v>29</v>
      </c>
      <c r="J60" s="35">
        <f t="shared" si="4"/>
        <v>0.67307692307692313</v>
      </c>
      <c r="K60" s="21">
        <f>SUM(L60:N60)</f>
        <v>306</v>
      </c>
      <c r="L60" s="20">
        <v>228</v>
      </c>
      <c r="M60" s="20">
        <v>0</v>
      </c>
      <c r="N60" s="20">
        <v>78</v>
      </c>
      <c r="O60" s="20">
        <v>27</v>
      </c>
    </row>
    <row r="61" spans="1:15" ht="14.1" customHeight="1" x14ac:dyDescent="0.15">
      <c r="A61" s="5" t="s">
        <v>11</v>
      </c>
      <c r="B61" s="22">
        <f t="shared" si="43"/>
        <v>1074</v>
      </c>
      <c r="C61" s="23">
        <f t="shared" si="41"/>
        <v>600</v>
      </c>
      <c r="D61" s="24">
        <f t="shared" si="44"/>
        <v>587</v>
      </c>
      <c r="E61" s="25">
        <v>388</v>
      </c>
      <c r="F61" s="24">
        <v>191</v>
      </c>
      <c r="G61" s="24">
        <v>1</v>
      </c>
      <c r="H61" s="24">
        <v>7</v>
      </c>
      <c r="I61" s="25">
        <v>13</v>
      </c>
      <c r="J61" s="37">
        <f t="shared" si="4"/>
        <v>0.57361376673040154</v>
      </c>
      <c r="K61" s="25">
        <f>SUM(L61:N61)</f>
        <v>446</v>
      </c>
      <c r="L61" s="23">
        <v>308</v>
      </c>
      <c r="M61" s="24">
        <v>0</v>
      </c>
      <c r="N61" s="23">
        <v>138</v>
      </c>
      <c r="O61" s="23">
        <v>28</v>
      </c>
    </row>
    <row r="62" spans="1:15" s="10" customFormat="1" ht="14.1" customHeight="1" x14ac:dyDescent="0.15">
      <c r="A62" s="11"/>
      <c r="B62" s="19"/>
      <c r="C62" s="20">
        <f t="shared" si="41"/>
        <v>0</v>
      </c>
      <c r="D62" s="26"/>
      <c r="E62" s="21"/>
      <c r="F62" s="26"/>
      <c r="G62" s="26"/>
      <c r="H62" s="26"/>
      <c r="I62" s="21"/>
      <c r="J62" s="35"/>
      <c r="K62" s="21"/>
      <c r="L62" s="20"/>
      <c r="M62" s="20"/>
      <c r="N62" s="20"/>
      <c r="O62" s="20"/>
    </row>
    <row r="63" spans="1:15" ht="14.1" customHeight="1" x14ac:dyDescent="0.15">
      <c r="A63" s="5" t="s">
        <v>12</v>
      </c>
      <c r="B63" s="22">
        <f t="shared" ref="B63:B67" si="45">C63+K63+O63</f>
        <v>1365</v>
      </c>
      <c r="C63" s="23">
        <f t="shared" si="41"/>
        <v>502</v>
      </c>
      <c r="D63" s="24">
        <f>SUM(E63:H63)</f>
        <v>490</v>
      </c>
      <c r="E63" s="25">
        <v>236</v>
      </c>
      <c r="F63" s="24">
        <v>246</v>
      </c>
      <c r="G63" s="24">
        <v>0</v>
      </c>
      <c r="H63" s="24">
        <v>8</v>
      </c>
      <c r="I63" s="25">
        <v>12</v>
      </c>
      <c r="J63" s="37">
        <f t="shared" si="4"/>
        <v>0.37462686567164177</v>
      </c>
      <c r="K63" s="25">
        <f>SUM(L63:N63)</f>
        <v>838</v>
      </c>
      <c r="L63" s="23">
        <v>517</v>
      </c>
      <c r="M63" s="23">
        <v>0</v>
      </c>
      <c r="N63" s="23">
        <v>321</v>
      </c>
      <c r="O63" s="23">
        <v>25</v>
      </c>
    </row>
    <row r="64" spans="1:15" s="10" customFormat="1" ht="14.1" customHeight="1" x14ac:dyDescent="0.15">
      <c r="A64" s="11" t="s">
        <v>13</v>
      </c>
      <c r="B64" s="19">
        <f t="shared" si="45"/>
        <v>1729</v>
      </c>
      <c r="C64" s="20">
        <f t="shared" si="41"/>
        <v>365</v>
      </c>
      <c r="D64" s="26">
        <f>SUM(E64:H64)</f>
        <v>360</v>
      </c>
      <c r="E64" s="21">
        <v>173</v>
      </c>
      <c r="F64" s="26">
        <v>182</v>
      </c>
      <c r="G64" s="26">
        <v>0</v>
      </c>
      <c r="H64" s="26">
        <v>5</v>
      </c>
      <c r="I64" s="21">
        <v>5</v>
      </c>
      <c r="J64" s="35">
        <f t="shared" si="4"/>
        <v>0.21382542472173405</v>
      </c>
      <c r="K64" s="21">
        <f>SUM(L64:N64)</f>
        <v>1342</v>
      </c>
      <c r="L64" s="20">
        <v>677</v>
      </c>
      <c r="M64" s="20">
        <v>0</v>
      </c>
      <c r="N64" s="20">
        <v>665</v>
      </c>
      <c r="O64" s="20">
        <v>22</v>
      </c>
    </row>
    <row r="65" spans="1:15" ht="14.1" customHeight="1" x14ac:dyDescent="0.15">
      <c r="A65" s="5" t="s">
        <v>14</v>
      </c>
      <c r="B65" s="22">
        <f t="shared" si="45"/>
        <v>1394</v>
      </c>
      <c r="C65" s="23">
        <f t="shared" si="41"/>
        <v>150</v>
      </c>
      <c r="D65" s="24">
        <f t="shared" ref="D65:D67" si="46">SUM(E65:H65)</f>
        <v>149</v>
      </c>
      <c r="E65" s="25">
        <v>66</v>
      </c>
      <c r="F65" s="24">
        <v>80</v>
      </c>
      <c r="G65" s="24">
        <v>0</v>
      </c>
      <c r="H65" s="24">
        <v>3</v>
      </c>
      <c r="I65" s="25">
        <v>1</v>
      </c>
      <c r="J65" s="37">
        <f t="shared" si="4"/>
        <v>0.1095690284879474</v>
      </c>
      <c r="K65" s="25">
        <f>SUM(L65:N65)</f>
        <v>1219</v>
      </c>
      <c r="L65" s="23">
        <v>509</v>
      </c>
      <c r="M65" s="24">
        <v>0</v>
      </c>
      <c r="N65" s="23">
        <v>710</v>
      </c>
      <c r="O65" s="23">
        <v>25</v>
      </c>
    </row>
    <row r="66" spans="1:15" s="10" customFormat="1" ht="14.1" customHeight="1" x14ac:dyDescent="0.15">
      <c r="A66" s="11" t="s">
        <v>15</v>
      </c>
      <c r="B66" s="19">
        <f t="shared" si="45"/>
        <v>892</v>
      </c>
      <c r="C66" s="20">
        <f t="shared" si="41"/>
        <v>38</v>
      </c>
      <c r="D66" s="26">
        <f t="shared" si="46"/>
        <v>34</v>
      </c>
      <c r="E66" s="21">
        <v>9</v>
      </c>
      <c r="F66" s="26">
        <v>23</v>
      </c>
      <c r="G66" s="26">
        <v>0</v>
      </c>
      <c r="H66" s="26">
        <v>2</v>
      </c>
      <c r="I66" s="21">
        <v>4</v>
      </c>
      <c r="J66" s="35">
        <f t="shared" si="4"/>
        <v>4.328018223234624E-2</v>
      </c>
      <c r="K66" s="21">
        <f>SUM(L66:N66)</f>
        <v>840</v>
      </c>
      <c r="L66" s="20">
        <v>276</v>
      </c>
      <c r="M66" s="20">
        <v>0</v>
      </c>
      <c r="N66" s="20">
        <v>564</v>
      </c>
      <c r="O66" s="20">
        <v>14</v>
      </c>
    </row>
    <row r="67" spans="1:15" ht="14.1" customHeight="1" x14ac:dyDescent="0.15">
      <c r="A67" s="5" t="s">
        <v>2</v>
      </c>
      <c r="B67" s="22">
        <f t="shared" si="45"/>
        <v>896</v>
      </c>
      <c r="C67" s="23">
        <f t="shared" si="41"/>
        <v>19</v>
      </c>
      <c r="D67" s="24">
        <f t="shared" si="46"/>
        <v>19</v>
      </c>
      <c r="E67" s="25">
        <v>6</v>
      </c>
      <c r="F67" s="24">
        <v>13</v>
      </c>
      <c r="G67" s="24">
        <v>0</v>
      </c>
      <c r="H67" s="24">
        <v>0</v>
      </c>
      <c r="I67" s="25">
        <v>0</v>
      </c>
      <c r="J67" s="37">
        <f t="shared" si="4"/>
        <v>2.1517553793884484E-2</v>
      </c>
      <c r="K67" s="25">
        <f>SUM(L67:N67)</f>
        <v>864</v>
      </c>
      <c r="L67" s="23">
        <f>127+29+6</f>
        <v>162</v>
      </c>
      <c r="M67" s="24">
        <v>0</v>
      </c>
      <c r="N67" s="23">
        <f>416+193+93</f>
        <v>702</v>
      </c>
      <c r="O67" s="23">
        <v>13</v>
      </c>
    </row>
    <row r="68" spans="1:15" s="10" customFormat="1" ht="9" customHeight="1" x14ac:dyDescent="0.15">
      <c r="A68" s="12"/>
      <c r="B68" s="27"/>
      <c r="C68" s="28"/>
      <c r="D68" s="29"/>
      <c r="E68" s="30"/>
      <c r="F68" s="29"/>
      <c r="G68" s="29"/>
      <c r="H68" s="29"/>
      <c r="I68" s="30"/>
      <c r="J68" s="30"/>
      <c r="K68" s="30"/>
      <c r="L68" s="28"/>
      <c r="M68" s="28"/>
      <c r="N68" s="28"/>
      <c r="O68" s="28"/>
    </row>
    <row r="69" spans="1:15" ht="5.0999999999999996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5" x14ac:dyDescent="0.15">
      <c r="A70" s="8" t="s">
        <v>33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5" x14ac:dyDescent="0.15">
      <c r="A71" s="8" t="s">
        <v>35</v>
      </c>
    </row>
    <row r="72" spans="1:15" x14ac:dyDescent="0.15">
      <c r="A72" s="8" t="s">
        <v>39</v>
      </c>
    </row>
    <row r="73" spans="1:15" x14ac:dyDescent="0.15">
      <c r="A73" s="8"/>
    </row>
  </sheetData>
  <mergeCells count="16">
    <mergeCell ref="A3:A5"/>
    <mergeCell ref="A1:O1"/>
    <mergeCell ref="C4:C5"/>
    <mergeCell ref="I4:I5"/>
    <mergeCell ref="O3:O5"/>
    <mergeCell ref="J4:J5"/>
    <mergeCell ref="C3:F3"/>
    <mergeCell ref="D4:F4"/>
    <mergeCell ref="G4:H4"/>
    <mergeCell ref="G3:I3"/>
    <mergeCell ref="K4:K5"/>
    <mergeCell ref="L4:L5"/>
    <mergeCell ref="M4:M5"/>
    <mergeCell ref="N4:N5"/>
    <mergeCell ref="B3:B5"/>
    <mergeCell ref="K3:N3"/>
  </mergeCells>
  <phoneticPr fontId="1"/>
  <pageMargins left="0.78740157480314965" right="0.78740157480314965" top="0.78740157480314965" bottom="0.59055118110236227" header="0.51181102362204722" footer="0.51181102362204722"/>
  <pageSetup paperSize="8" scale="78" pageOrder="overThenDown" orientation="landscape" r:id="rId1"/>
  <headerFooter alignWithMargins="0"/>
  <colBreaks count="1" manualBreakCount="1">
    <brk id="6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Administrator</cp:lastModifiedBy>
  <cp:lastPrinted>2022-06-01T02:34:06Z</cp:lastPrinted>
  <dcterms:created xsi:type="dcterms:W3CDTF">2004-11-30T06:32:55Z</dcterms:created>
  <dcterms:modified xsi:type="dcterms:W3CDTF">2022-06-24T00:59:24Z</dcterms:modified>
</cp:coreProperties>
</file>