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44669436-96D9-4417-87A5-DEB2F6F60894}" xr6:coauthVersionLast="36" xr6:coauthVersionMax="36" xr10:uidLastSave="{00000000-0000-0000-0000-000000000000}"/>
  <bookViews>
    <workbookView xWindow="765" yWindow="765" windowWidth="17010" windowHeight="11235" tabRatio="665" xr2:uid="{00000000-000D-0000-FFFF-FFFF00000000}"/>
  </bookViews>
  <sheets>
    <sheet name="記入方法" sheetId="5" r:id="rId1"/>
    <sheet name="【記載例】居宅介護支援" sheetId="10" r:id="rId2"/>
    <sheet name="居宅介護支援（１枚版）" sheetId="1" r:id="rId3"/>
    <sheet name="居宅介護支援（100名）" sheetId="9" r:id="rId4"/>
    <sheet name="プルダウン・リスト" sheetId="2" r:id="rId5"/>
  </sheets>
  <definedNames>
    <definedName name="_xlnm.Print_Area" localSheetId="1">【記載例】居宅介護支援!$A$1:$BD$51</definedName>
    <definedName name="_xlnm.Print_Area" localSheetId="0">記入方法!$A$1:$O$77</definedName>
    <definedName name="_xlnm.Print_Area" localSheetId="3">'居宅介護支援（100名）'!$A$1:$BD$132</definedName>
    <definedName name="_xlnm.Print_Area" localSheetId="2">'居宅介護支援（１枚版）'!$A$1:$BD$51</definedName>
    <definedName name="_xlnm.Print_Titles" localSheetId="1">【記載例】居宅介護支援!$1:$13</definedName>
    <definedName name="_xlnm.Print_Titles" localSheetId="3">'居宅介護支援（100名）'!$1:$13</definedName>
    <definedName name="_xlnm.Print_Titles" localSheetId="2">'居宅介護支援（１枚版）'!$1:$13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<sst xmlns="http://schemas.openxmlformats.org/spreadsheetml/2006/main" count="390" uniqueCount="148">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</sst>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BC71"/>
  <sheetViews>
    <sheetView tabSelected="1" zoomScale="85" zoomScaleNormal="85"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158" t="s">
        <v>87</v>
      </c>
      <c r="F4" s="158"/>
      <c r="G4" s="158"/>
      <c r="H4" s="158"/>
      <c r="I4" s="158"/>
      <c r="J4" s="158"/>
    </row>
    <row r="5" spans="1:10" s="11" customFormat="1" ht="20.25" customHeight="1" x14ac:dyDescent="0.4">
      <c r="A5" s="28"/>
      <c r="B5" s="13" t="s">
        <v>86</v>
      </c>
      <c r="C5" s="13"/>
      <c r="E5" s="158"/>
      <c r="F5" s="158"/>
      <c r="G5" s="158"/>
      <c r="H5" s="158"/>
      <c r="I5" s="158"/>
      <c r="J5" s="158"/>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5" t="s">
        <v>110</v>
      </c>
      <c r="AN1" s="165"/>
      <c r="AO1" s="165"/>
      <c r="AP1" s="165"/>
      <c r="AQ1" s="165"/>
      <c r="AR1" s="165"/>
      <c r="AS1" s="165"/>
      <c r="AT1" s="165"/>
      <c r="AU1" s="165"/>
      <c r="AV1" s="165"/>
      <c r="AW1" s="165"/>
      <c r="AX1" s="165"/>
      <c r="AY1" s="165"/>
      <c r="AZ1" s="165"/>
      <c r="BA1" s="16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6">
        <v>3</v>
      </c>
      <c r="V2" s="166"/>
      <c r="W2" s="39" t="s">
        <v>16</v>
      </c>
      <c r="X2" s="167">
        <f>IF(U2=0,"",YEAR(DATE(2018+U2,1,1)))</f>
        <v>2021</v>
      </c>
      <c r="Y2" s="167"/>
      <c r="Z2" s="41" t="s">
        <v>20</v>
      </c>
      <c r="AA2" s="41" t="s">
        <v>21</v>
      </c>
      <c r="AB2" s="166">
        <v>4</v>
      </c>
      <c r="AC2" s="166"/>
      <c r="AD2" s="41" t="s">
        <v>22</v>
      </c>
      <c r="AE2" s="41"/>
      <c r="AF2" s="41"/>
      <c r="AG2" s="41"/>
      <c r="AH2" s="41"/>
      <c r="AI2" s="41"/>
      <c r="AJ2" s="40"/>
      <c r="AK2" s="39" t="s">
        <v>17</v>
      </c>
      <c r="AL2" s="39" t="s">
        <v>16</v>
      </c>
      <c r="AM2" s="166" t="s">
        <v>109</v>
      </c>
      <c r="AN2" s="166"/>
      <c r="AO2" s="166"/>
      <c r="AP2" s="166"/>
      <c r="AQ2" s="166"/>
      <c r="AR2" s="166"/>
      <c r="AS2" s="166"/>
      <c r="AT2" s="166"/>
      <c r="AU2" s="166"/>
      <c r="AV2" s="166"/>
      <c r="AW2" s="166"/>
      <c r="AX2" s="166"/>
      <c r="AY2" s="166"/>
      <c r="AZ2" s="166"/>
      <c r="BA2" s="16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8" t="s">
        <v>99</v>
      </c>
      <c r="BA3" s="168"/>
      <c r="BB3" s="168"/>
      <c r="BC3" s="168"/>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8" t="s">
        <v>94</v>
      </c>
      <c r="BA4" s="168"/>
      <c r="BB4" s="168"/>
      <c r="BC4" s="168"/>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9">
        <v>40</v>
      </c>
      <c r="AW5" s="160"/>
      <c r="AX5" s="61" t="s">
        <v>23</v>
      </c>
      <c r="AY5" s="60"/>
      <c r="AZ5" s="161">
        <v>160</v>
      </c>
      <c r="BA5" s="162"/>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9">
        <v>100</v>
      </c>
      <c r="BA6" s="160"/>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3">
        <f>DAY(EOMONTH(DATE(X2,AB2,1),0))</f>
        <v>30</v>
      </c>
      <c r="BA7" s="164"/>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2" t="s">
        <v>26</v>
      </c>
      <c r="C9" s="185" t="s">
        <v>126</v>
      </c>
      <c r="D9" s="186"/>
      <c r="E9" s="191" t="s">
        <v>127</v>
      </c>
      <c r="F9" s="186"/>
      <c r="G9" s="191" t="s">
        <v>128</v>
      </c>
      <c r="H9" s="185"/>
      <c r="I9" s="185"/>
      <c r="J9" s="185"/>
      <c r="K9" s="186"/>
      <c r="L9" s="191" t="s">
        <v>129</v>
      </c>
      <c r="M9" s="185"/>
      <c r="N9" s="185"/>
      <c r="O9" s="194"/>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69" t="str">
        <f>IF(AZ3="４週","(10)1～4週目の勤務時間数合計","(10)1か月の勤務時間数合計")</f>
        <v>(10)1～4週目の勤務時間数合計</v>
      </c>
      <c r="AV9" s="170"/>
      <c r="AW9" s="169" t="s">
        <v>131</v>
      </c>
      <c r="AX9" s="170"/>
      <c r="AY9" s="177" t="s">
        <v>132</v>
      </c>
      <c r="AZ9" s="177"/>
      <c r="BA9" s="177"/>
      <c r="BB9" s="177"/>
      <c r="BC9" s="177"/>
      <c r="BD9" s="177"/>
    </row>
    <row r="10" spans="1:57" ht="20.25" customHeight="1" thickBot="1" x14ac:dyDescent="0.45">
      <c r="A10" s="71"/>
      <c r="B10" s="183"/>
      <c r="C10" s="187"/>
      <c r="D10" s="188"/>
      <c r="E10" s="192"/>
      <c r="F10" s="188"/>
      <c r="G10" s="192"/>
      <c r="H10" s="187"/>
      <c r="I10" s="187"/>
      <c r="J10" s="187"/>
      <c r="K10" s="188"/>
      <c r="L10" s="192"/>
      <c r="M10" s="187"/>
      <c r="N10" s="187"/>
      <c r="O10" s="195"/>
      <c r="P10" s="179" t="s">
        <v>10</v>
      </c>
      <c r="Q10" s="180"/>
      <c r="R10" s="180"/>
      <c r="S10" s="180"/>
      <c r="T10" s="180"/>
      <c r="U10" s="180"/>
      <c r="V10" s="181"/>
      <c r="W10" s="179" t="s">
        <v>11</v>
      </c>
      <c r="X10" s="180"/>
      <c r="Y10" s="180"/>
      <c r="Z10" s="180"/>
      <c r="AA10" s="180"/>
      <c r="AB10" s="180"/>
      <c r="AC10" s="181"/>
      <c r="AD10" s="179" t="s">
        <v>12</v>
      </c>
      <c r="AE10" s="180"/>
      <c r="AF10" s="180"/>
      <c r="AG10" s="180"/>
      <c r="AH10" s="180"/>
      <c r="AI10" s="180"/>
      <c r="AJ10" s="181"/>
      <c r="AK10" s="179" t="s">
        <v>13</v>
      </c>
      <c r="AL10" s="180"/>
      <c r="AM10" s="180"/>
      <c r="AN10" s="180"/>
      <c r="AO10" s="180"/>
      <c r="AP10" s="180"/>
      <c r="AQ10" s="181"/>
      <c r="AR10" s="179" t="s">
        <v>14</v>
      </c>
      <c r="AS10" s="180"/>
      <c r="AT10" s="181"/>
      <c r="AU10" s="171"/>
      <c r="AV10" s="172"/>
      <c r="AW10" s="171"/>
      <c r="AX10" s="172"/>
      <c r="AY10" s="177"/>
      <c r="AZ10" s="177"/>
      <c r="BA10" s="177"/>
      <c r="BB10" s="177"/>
      <c r="BC10" s="177"/>
      <c r="BD10" s="177"/>
    </row>
    <row r="11" spans="1:57" ht="20.25" customHeight="1" thickBot="1" x14ac:dyDescent="0.45">
      <c r="A11" s="71"/>
      <c r="B11" s="183"/>
      <c r="C11" s="187"/>
      <c r="D11" s="188"/>
      <c r="E11" s="192"/>
      <c r="F11" s="188"/>
      <c r="G11" s="192"/>
      <c r="H11" s="187"/>
      <c r="I11" s="187"/>
      <c r="J11" s="187"/>
      <c r="K11" s="188"/>
      <c r="L11" s="192"/>
      <c r="M11" s="187"/>
      <c r="N11" s="187"/>
      <c r="O11" s="19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1"/>
      <c r="AV11" s="172"/>
      <c r="AW11" s="171"/>
      <c r="AX11" s="172"/>
      <c r="AY11" s="177"/>
      <c r="AZ11" s="177"/>
      <c r="BA11" s="177"/>
      <c r="BB11" s="177"/>
      <c r="BC11" s="177"/>
      <c r="BD11" s="177"/>
    </row>
    <row r="12" spans="1:57" ht="20.25" hidden="1" customHeight="1" thickBot="1" x14ac:dyDescent="0.45">
      <c r="A12" s="71"/>
      <c r="B12" s="183"/>
      <c r="C12" s="187"/>
      <c r="D12" s="188"/>
      <c r="E12" s="192"/>
      <c r="F12" s="188"/>
      <c r="G12" s="192"/>
      <c r="H12" s="187"/>
      <c r="I12" s="187"/>
      <c r="J12" s="187"/>
      <c r="K12" s="188"/>
      <c r="L12" s="192"/>
      <c r="M12" s="187"/>
      <c r="N12" s="187"/>
      <c r="O12" s="195"/>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3"/>
      <c r="AV12" s="174"/>
      <c r="AW12" s="173"/>
      <c r="AX12" s="174"/>
      <c r="AY12" s="178"/>
      <c r="AZ12" s="178"/>
      <c r="BA12" s="178"/>
      <c r="BB12" s="178"/>
      <c r="BC12" s="178"/>
      <c r="BD12" s="178"/>
    </row>
    <row r="13" spans="1:57" ht="20.25" customHeight="1" thickBot="1" x14ac:dyDescent="0.45">
      <c r="A13" s="71"/>
      <c r="B13" s="184"/>
      <c r="C13" s="189"/>
      <c r="D13" s="190"/>
      <c r="E13" s="193"/>
      <c r="F13" s="190"/>
      <c r="G13" s="193"/>
      <c r="H13" s="189"/>
      <c r="I13" s="189"/>
      <c r="J13" s="189"/>
      <c r="K13" s="190"/>
      <c r="L13" s="193"/>
      <c r="M13" s="189"/>
      <c r="N13" s="189"/>
      <c r="O13" s="196"/>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5"/>
      <c r="AV13" s="176"/>
      <c r="AW13" s="175"/>
      <c r="AX13" s="176"/>
      <c r="AY13" s="178"/>
      <c r="AZ13" s="178"/>
      <c r="BA13" s="178"/>
      <c r="BB13" s="178"/>
      <c r="BC13" s="178"/>
      <c r="BD13" s="178"/>
    </row>
    <row r="14" spans="1:57" ht="39.950000000000003" customHeight="1" x14ac:dyDescent="0.4">
      <c r="A14" s="71"/>
      <c r="B14" s="85">
        <v>1</v>
      </c>
      <c r="C14" s="219" t="s">
        <v>2</v>
      </c>
      <c r="D14" s="220"/>
      <c r="E14" s="221" t="s">
        <v>66</v>
      </c>
      <c r="F14" s="222"/>
      <c r="G14" s="223" t="s">
        <v>114</v>
      </c>
      <c r="H14" s="224"/>
      <c r="I14" s="224"/>
      <c r="J14" s="224"/>
      <c r="K14" s="225"/>
      <c r="L14" s="226" t="s">
        <v>68</v>
      </c>
      <c r="M14" s="227"/>
      <c r="N14" s="227"/>
      <c r="O14" s="228"/>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9">
        <f>IF($AZ$3="４週",SUM(P14:AQ14),IF($AZ$3="暦月",SUM(P14:AT14),""))</f>
        <v>160</v>
      </c>
      <c r="AV14" s="230"/>
      <c r="AW14" s="231">
        <f t="shared" ref="AW14:AW31" si="1">IF($AZ$3="４週",AU14/4,IF($AZ$3="暦月",AU14/($AZ$7/7),""))</f>
        <v>40</v>
      </c>
      <c r="AX14" s="232"/>
      <c r="AY14" s="199"/>
      <c r="AZ14" s="200"/>
      <c r="BA14" s="200"/>
      <c r="BB14" s="200"/>
      <c r="BC14" s="200"/>
      <c r="BD14" s="201"/>
    </row>
    <row r="15" spans="1:57" ht="39.950000000000003" customHeight="1" x14ac:dyDescent="0.4">
      <c r="A15" s="71"/>
      <c r="B15" s="86">
        <f t="shared" ref="B15:B31" si="2">B14+1</f>
        <v>2</v>
      </c>
      <c r="C15" s="202" t="s">
        <v>112</v>
      </c>
      <c r="D15" s="203"/>
      <c r="E15" s="204" t="s">
        <v>66</v>
      </c>
      <c r="F15" s="205"/>
      <c r="G15" s="206" t="s">
        <v>114</v>
      </c>
      <c r="H15" s="207"/>
      <c r="I15" s="207"/>
      <c r="J15" s="207"/>
      <c r="K15" s="208"/>
      <c r="L15" s="209" t="s">
        <v>100</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216"/>
      <c r="AZ15" s="217"/>
      <c r="BA15" s="217"/>
      <c r="BB15" s="217"/>
      <c r="BC15" s="217"/>
      <c r="BD15" s="218"/>
    </row>
    <row r="16" spans="1:57" ht="39.950000000000003" customHeight="1" x14ac:dyDescent="0.4">
      <c r="A16" s="71"/>
      <c r="B16" s="86">
        <f t="shared" si="2"/>
        <v>3</v>
      </c>
      <c r="C16" s="202" t="s">
        <v>112</v>
      </c>
      <c r="D16" s="203"/>
      <c r="E16" s="204" t="s">
        <v>66</v>
      </c>
      <c r="F16" s="205"/>
      <c r="G16" s="206" t="s">
        <v>112</v>
      </c>
      <c r="H16" s="207"/>
      <c r="I16" s="207"/>
      <c r="J16" s="207"/>
      <c r="K16" s="208"/>
      <c r="L16" s="209" t="s">
        <v>78</v>
      </c>
      <c r="M16" s="210"/>
      <c r="N16" s="210"/>
      <c r="O16" s="211"/>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2">
        <f>IF($AZ$3="４週",SUM(P16:AQ16),IF($AZ$3="暦月",SUM(P16:AT16),""))</f>
        <v>160</v>
      </c>
      <c r="AV16" s="213"/>
      <c r="AW16" s="214">
        <f t="shared" si="1"/>
        <v>40</v>
      </c>
      <c r="AX16" s="215"/>
      <c r="AY16" s="216"/>
      <c r="AZ16" s="217"/>
      <c r="BA16" s="217"/>
      <c r="BB16" s="217"/>
      <c r="BC16" s="217"/>
      <c r="BD16" s="218"/>
    </row>
    <row r="17" spans="1:56" ht="39.950000000000003" customHeight="1" x14ac:dyDescent="0.4">
      <c r="A17" s="71"/>
      <c r="B17" s="86">
        <f t="shared" si="2"/>
        <v>4</v>
      </c>
      <c r="C17" s="202" t="s">
        <v>112</v>
      </c>
      <c r="D17" s="203"/>
      <c r="E17" s="204" t="s">
        <v>66</v>
      </c>
      <c r="F17" s="205"/>
      <c r="G17" s="206" t="s">
        <v>112</v>
      </c>
      <c r="H17" s="207"/>
      <c r="I17" s="207"/>
      <c r="J17" s="207"/>
      <c r="K17" s="208"/>
      <c r="L17" s="209" t="s">
        <v>80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IF($AZ$3="４週",SUM(P17:AQ17),IF($AZ$3="暦月",SUM(P17:AT17),""))</f>
        <v>160</v>
      </c>
      <c r="AV17" s="213"/>
      <c r="AW17" s="214">
        <f t="shared" si="1"/>
        <v>40</v>
      </c>
      <c r="AX17" s="215"/>
      <c r="AY17" s="216"/>
      <c r="AZ17" s="217"/>
      <c r="BA17" s="217"/>
      <c r="BB17" s="217"/>
      <c r="BC17" s="217"/>
      <c r="BD17" s="218"/>
    </row>
    <row r="18" spans="1:56" ht="39.950000000000003" customHeight="1" x14ac:dyDescent="0.4">
      <c r="A18" s="71"/>
      <c r="B18" s="86">
        <f t="shared" si="2"/>
        <v>5</v>
      </c>
      <c r="C18" s="202" t="s">
        <v>112</v>
      </c>
      <c r="D18" s="203"/>
      <c r="E18" s="204" t="s">
        <v>121</v>
      </c>
      <c r="F18" s="205"/>
      <c r="G18" s="206" t="s">
        <v>112</v>
      </c>
      <c r="H18" s="207"/>
      <c r="I18" s="207"/>
      <c r="J18" s="207"/>
      <c r="K18" s="208"/>
      <c r="L18" s="209" t="s">
        <v>79</v>
      </c>
      <c r="M18" s="210"/>
      <c r="N18" s="210"/>
      <c r="O18" s="211"/>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2">
        <f t="shared" ref="AU18:AU31" si="3">IF($AZ$3="４週",SUM(P18:AQ18),IF($AZ$3="暦月",SUM(P18:AT18),""))</f>
        <v>80</v>
      </c>
      <c r="AV18" s="213"/>
      <c r="AW18" s="214">
        <f t="shared" si="1"/>
        <v>20</v>
      </c>
      <c r="AX18" s="215"/>
      <c r="AY18" s="216"/>
      <c r="AZ18" s="217"/>
      <c r="BA18" s="217"/>
      <c r="BB18" s="217"/>
      <c r="BC18" s="217"/>
      <c r="BD18" s="218"/>
    </row>
    <row r="19" spans="1:56" ht="39.950000000000003" customHeight="1" x14ac:dyDescent="0.4">
      <c r="A19" s="71"/>
      <c r="B19" s="86">
        <f t="shared" si="2"/>
        <v>6</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 t="shared" si="3"/>
        <v>0</v>
      </c>
      <c r="AV19" s="213"/>
      <c r="AW19" s="214">
        <f t="shared" si="1"/>
        <v>0</v>
      </c>
      <c r="AX19" s="215"/>
      <c r="AY19" s="216"/>
      <c r="AZ19" s="217"/>
      <c r="BA19" s="217"/>
      <c r="BB19" s="217"/>
      <c r="BC19" s="217"/>
      <c r="BD19" s="218"/>
    </row>
    <row r="20" spans="1:56" ht="39.950000000000003" customHeight="1" x14ac:dyDescent="0.4">
      <c r="A20" s="71"/>
      <c r="B20" s="86">
        <f t="shared" si="2"/>
        <v>7</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IF($AZ$3="４週",SUM(P20:AQ20),IF($AZ$3="暦月",SUM(P20:AT20),""))</f>
        <v>0</v>
      </c>
      <c r="AV20" s="213"/>
      <c r="AW20" s="214">
        <f t="shared" si="1"/>
        <v>0</v>
      </c>
      <c r="AX20" s="215"/>
      <c r="AY20" s="216"/>
      <c r="AZ20" s="217"/>
      <c r="BA20" s="217"/>
      <c r="BB20" s="217"/>
      <c r="BC20" s="217"/>
      <c r="BD20" s="218"/>
    </row>
    <row r="21" spans="1:56" ht="39.950000000000003" customHeight="1" x14ac:dyDescent="0.4">
      <c r="A21" s="71"/>
      <c r="B21" s="86">
        <f t="shared" si="2"/>
        <v>8</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216"/>
      <c r="AZ21" s="217"/>
      <c r="BA21" s="217"/>
      <c r="BB21" s="217"/>
      <c r="BC21" s="217"/>
      <c r="BD21" s="218"/>
    </row>
    <row r="22" spans="1:56" ht="39.950000000000003" customHeight="1" x14ac:dyDescent="0.4">
      <c r="A22" s="71"/>
      <c r="B22" s="86">
        <f t="shared" si="2"/>
        <v>9</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216"/>
      <c r="AZ22" s="217"/>
      <c r="BA22" s="217"/>
      <c r="BB22" s="217"/>
      <c r="BC22" s="217"/>
      <c r="BD22" s="218"/>
    </row>
    <row r="23" spans="1:56" ht="39.950000000000003" customHeight="1" x14ac:dyDescent="0.4">
      <c r="A23" s="71"/>
      <c r="B23" s="86">
        <f t="shared" si="2"/>
        <v>10</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216"/>
      <c r="AZ23" s="217"/>
      <c r="BA23" s="217"/>
      <c r="BB23" s="217"/>
      <c r="BC23" s="217"/>
      <c r="BD23" s="218"/>
    </row>
    <row r="24" spans="1:56" ht="39.950000000000003" customHeight="1" x14ac:dyDescent="0.4">
      <c r="A24" s="71"/>
      <c r="B24" s="86">
        <f t="shared" si="2"/>
        <v>11</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216"/>
      <c r="AZ24" s="217"/>
      <c r="BA24" s="217"/>
      <c r="BB24" s="217"/>
      <c r="BC24" s="217"/>
      <c r="BD24" s="218"/>
    </row>
    <row r="25" spans="1:56" ht="39.950000000000003" customHeight="1" x14ac:dyDescent="0.4">
      <c r="A25" s="71"/>
      <c r="B25" s="86">
        <f t="shared" si="2"/>
        <v>12</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216"/>
      <c r="AZ25" s="217"/>
      <c r="BA25" s="217"/>
      <c r="BB25" s="217"/>
      <c r="BC25" s="217"/>
      <c r="BD25" s="218"/>
    </row>
    <row r="26" spans="1:56" ht="39.950000000000003" customHeight="1" x14ac:dyDescent="0.4">
      <c r="A26" s="71"/>
      <c r="B26" s="86">
        <f t="shared" si="2"/>
        <v>13</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216"/>
      <c r="AZ26" s="217"/>
      <c r="BA26" s="217"/>
      <c r="BB26" s="217"/>
      <c r="BC26" s="217"/>
      <c r="BD26" s="218"/>
    </row>
    <row r="27" spans="1:56" ht="39.950000000000003" customHeight="1" x14ac:dyDescent="0.4">
      <c r="A27" s="71"/>
      <c r="B27" s="86">
        <f t="shared" si="2"/>
        <v>14</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216"/>
      <c r="AZ27" s="217"/>
      <c r="BA27" s="217"/>
      <c r="BB27" s="217"/>
      <c r="BC27" s="217"/>
      <c r="BD27" s="218"/>
    </row>
    <row r="28" spans="1:56" ht="39.950000000000003" customHeight="1" x14ac:dyDescent="0.4">
      <c r="A28" s="71"/>
      <c r="B28" s="86">
        <f t="shared" si="2"/>
        <v>15</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216"/>
      <c r="AZ28" s="217"/>
      <c r="BA28" s="217"/>
      <c r="BB28" s="217"/>
      <c r="BC28" s="217"/>
      <c r="BD28" s="218"/>
    </row>
    <row r="29" spans="1:56" ht="39.950000000000003" customHeight="1" x14ac:dyDescent="0.4">
      <c r="A29" s="71"/>
      <c r="B29" s="86">
        <f t="shared" si="2"/>
        <v>16</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216"/>
      <c r="AZ29" s="217"/>
      <c r="BA29" s="217"/>
      <c r="BB29" s="217"/>
      <c r="BC29" s="217"/>
      <c r="BD29" s="218"/>
    </row>
    <row r="30" spans="1:56" ht="39.950000000000003" customHeight="1" x14ac:dyDescent="0.4">
      <c r="A30" s="71"/>
      <c r="B30" s="86">
        <f t="shared" si="2"/>
        <v>17</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si="3"/>
        <v>0</v>
      </c>
      <c r="AV30" s="213"/>
      <c r="AW30" s="214">
        <f t="shared" si="1"/>
        <v>0</v>
      </c>
      <c r="AX30" s="215"/>
      <c r="AY30" s="216"/>
      <c r="AZ30" s="217"/>
      <c r="BA30" s="217"/>
      <c r="BB30" s="217"/>
      <c r="BC30" s="217"/>
      <c r="BD30" s="218"/>
    </row>
    <row r="31" spans="1:56" ht="39.950000000000003" customHeight="1" thickBot="1" x14ac:dyDescent="0.45">
      <c r="A31" s="71"/>
      <c r="B31" s="87">
        <f t="shared" si="2"/>
        <v>18</v>
      </c>
      <c r="C31" s="233"/>
      <c r="D31" s="234"/>
      <c r="E31" s="235"/>
      <c r="F31" s="236"/>
      <c r="G31" s="237"/>
      <c r="H31" s="238"/>
      <c r="I31" s="238"/>
      <c r="J31" s="238"/>
      <c r="K31" s="239"/>
      <c r="L31" s="240"/>
      <c r="M31" s="241"/>
      <c r="N31" s="241"/>
      <c r="O31" s="242"/>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3">
        <f t="shared" si="3"/>
        <v>0</v>
      </c>
      <c r="AV31" s="244"/>
      <c r="AW31" s="245">
        <f t="shared" si="1"/>
        <v>0</v>
      </c>
      <c r="AX31" s="246"/>
      <c r="AY31" s="247"/>
      <c r="AZ31" s="248"/>
      <c r="BA31" s="248"/>
      <c r="BB31" s="248"/>
      <c r="BC31" s="248"/>
      <c r="BD31" s="24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0" t="s">
        <v>35</v>
      </c>
      <c r="D34" s="250"/>
      <c r="E34" s="250" t="s">
        <v>36</v>
      </c>
      <c r="F34" s="250"/>
      <c r="G34" s="250"/>
      <c r="H34" s="250"/>
      <c r="I34" s="98"/>
      <c r="J34" s="252" t="s">
        <v>39</v>
      </c>
      <c r="K34" s="252"/>
      <c r="L34" s="252"/>
      <c r="M34" s="252"/>
      <c r="N34" s="67"/>
      <c r="O34" s="67"/>
      <c r="P34" s="96" t="s">
        <v>47</v>
      </c>
      <c r="Q34" s="96"/>
      <c r="R34" s="98"/>
      <c r="S34" s="98"/>
      <c r="T34" s="253" t="s">
        <v>7</v>
      </c>
      <c r="U34" s="254"/>
      <c r="V34" s="253" t="s">
        <v>8</v>
      </c>
      <c r="W34" s="255"/>
      <c r="X34" s="255"/>
      <c r="Y34" s="254"/>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1"/>
      <c r="D35" s="251"/>
      <c r="E35" s="251" t="s">
        <v>37</v>
      </c>
      <c r="F35" s="251"/>
      <c r="G35" s="251" t="s">
        <v>38</v>
      </c>
      <c r="H35" s="251"/>
      <c r="I35" s="98"/>
      <c r="J35" s="251" t="s">
        <v>37</v>
      </c>
      <c r="K35" s="251"/>
      <c r="L35" s="251" t="s">
        <v>38</v>
      </c>
      <c r="M35" s="251"/>
      <c r="N35" s="67"/>
      <c r="O35" s="67"/>
      <c r="P35" s="96" t="s">
        <v>44</v>
      </c>
      <c r="Q35" s="96"/>
      <c r="R35" s="98"/>
      <c r="S35" s="98"/>
      <c r="T35" s="253" t="s">
        <v>3</v>
      </c>
      <c r="U35" s="254"/>
      <c r="V35" s="253" t="s">
        <v>50</v>
      </c>
      <c r="W35" s="255"/>
      <c r="X35" s="255"/>
      <c r="Y35" s="254"/>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3" t="s">
        <v>3</v>
      </c>
      <c r="D36" s="254"/>
      <c r="E36" s="256">
        <f>SUMIFS($AU$14:$AV$31,$C$14:$D$31,"介護支援専門員",$E$14:$F$31,"A")</f>
        <v>480</v>
      </c>
      <c r="F36" s="257"/>
      <c r="G36" s="258">
        <f>SUMIFS($AW$14:$AX$31,$C$14:$D$31,"介護支援専門員",$E$14:$F$31,"A")</f>
        <v>120</v>
      </c>
      <c r="H36" s="259"/>
      <c r="I36" s="112"/>
      <c r="J36" s="260">
        <v>0</v>
      </c>
      <c r="K36" s="261"/>
      <c r="L36" s="260">
        <v>0</v>
      </c>
      <c r="M36" s="261"/>
      <c r="N36" s="111"/>
      <c r="O36" s="111"/>
      <c r="P36" s="260">
        <v>3</v>
      </c>
      <c r="Q36" s="261"/>
      <c r="R36" s="98"/>
      <c r="S36" s="98"/>
      <c r="T36" s="253" t="s">
        <v>4</v>
      </c>
      <c r="U36" s="254"/>
      <c r="V36" s="253" t="s">
        <v>51</v>
      </c>
      <c r="W36" s="255"/>
      <c r="X36" s="255"/>
      <c r="Y36" s="254"/>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3" t="s">
        <v>4</v>
      </c>
      <c r="D37" s="254"/>
      <c r="E37" s="256">
        <f>SUMIFS($AU$14:$AV$31,$C$14:$D$31,"介護支援専門員",$E$14:$F$31,"B")</f>
        <v>0</v>
      </c>
      <c r="F37" s="257"/>
      <c r="G37" s="258">
        <f>SUMIFS($AW$14:$AX$31,$C$14:$D$31,"介護支援専門員",$E$14:$F$31,"B")</f>
        <v>0</v>
      </c>
      <c r="H37" s="259"/>
      <c r="I37" s="112"/>
      <c r="J37" s="260">
        <v>0</v>
      </c>
      <c r="K37" s="261"/>
      <c r="L37" s="260">
        <v>0</v>
      </c>
      <c r="M37" s="261"/>
      <c r="N37" s="111"/>
      <c r="O37" s="111"/>
      <c r="P37" s="260">
        <v>0</v>
      </c>
      <c r="Q37" s="261"/>
      <c r="R37" s="98"/>
      <c r="S37" s="98"/>
      <c r="T37" s="253" t="s">
        <v>5</v>
      </c>
      <c r="U37" s="254"/>
      <c r="V37" s="253" t="s">
        <v>52</v>
      </c>
      <c r="W37" s="255"/>
      <c r="X37" s="255"/>
      <c r="Y37" s="254"/>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3" t="s">
        <v>5</v>
      </c>
      <c r="D38" s="254"/>
      <c r="E38" s="256">
        <f>SUMIFS($AU$14:$AV$31,$C$14:$D$31,"介護支援専門員",$E$14:$F$31,"C")</f>
        <v>80</v>
      </c>
      <c r="F38" s="257"/>
      <c r="G38" s="258">
        <f>SUMIFS($AW$14:$AX$31,$C$14:$D$31,"介護支援専門員",$E$14:$F$31,"C")</f>
        <v>20</v>
      </c>
      <c r="H38" s="259"/>
      <c r="I38" s="112"/>
      <c r="J38" s="260">
        <v>80</v>
      </c>
      <c r="K38" s="261"/>
      <c r="L38" s="262">
        <v>20</v>
      </c>
      <c r="M38" s="263"/>
      <c r="N38" s="111"/>
      <c r="O38" s="111"/>
      <c r="P38" s="256" t="s">
        <v>30</v>
      </c>
      <c r="Q38" s="257"/>
      <c r="R38" s="98"/>
      <c r="S38" s="98"/>
      <c r="T38" s="253" t="s">
        <v>6</v>
      </c>
      <c r="U38" s="254"/>
      <c r="V38" s="253" t="s">
        <v>69</v>
      </c>
      <c r="W38" s="255"/>
      <c r="X38" s="255"/>
      <c r="Y38" s="254"/>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3" t="s">
        <v>6</v>
      </c>
      <c r="D39" s="254"/>
      <c r="E39" s="256">
        <f>SUMIFS($AU$14:$AV$31,$C$14:$D$31,"介護支援専門員",$E$14:$F$31,"D")</f>
        <v>0</v>
      </c>
      <c r="F39" s="257"/>
      <c r="G39" s="258">
        <f>SUMIFS($AW$14:$AX$31,$C$14:$D$31,"介護支援専門員",$E$14:$F$31,"D")</f>
        <v>0</v>
      </c>
      <c r="H39" s="259"/>
      <c r="I39" s="112"/>
      <c r="J39" s="260">
        <v>0</v>
      </c>
      <c r="K39" s="261"/>
      <c r="L39" s="262">
        <v>0</v>
      </c>
      <c r="M39" s="263"/>
      <c r="N39" s="111"/>
      <c r="O39" s="111"/>
      <c r="P39" s="256" t="s">
        <v>30</v>
      </c>
      <c r="Q39" s="257"/>
      <c r="R39" s="98"/>
      <c r="S39" s="98"/>
      <c r="T39" s="98"/>
      <c r="U39" s="264"/>
      <c r="V39" s="264"/>
      <c r="W39" s="265"/>
      <c r="X39" s="26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3" t="s">
        <v>27</v>
      </c>
      <c r="D40" s="254"/>
      <c r="E40" s="256">
        <f>SUM(E36:F39)</f>
        <v>560</v>
      </c>
      <c r="F40" s="257"/>
      <c r="G40" s="258">
        <f>SUM(G36:H39)</f>
        <v>140</v>
      </c>
      <c r="H40" s="259"/>
      <c r="I40" s="112"/>
      <c r="J40" s="256">
        <f>SUM(J36:K39)</f>
        <v>80</v>
      </c>
      <c r="K40" s="257"/>
      <c r="L40" s="256">
        <f>SUM(L36:M39)</f>
        <v>20</v>
      </c>
      <c r="M40" s="257"/>
      <c r="N40" s="111"/>
      <c r="O40" s="111"/>
      <c r="P40" s="256">
        <f>SUM(P36:Q37)</f>
        <v>3</v>
      </c>
      <c r="Q40" s="257"/>
      <c r="R40" s="98"/>
      <c r="S40" s="98"/>
      <c r="T40" s="98"/>
      <c r="U40" s="264"/>
      <c r="V40" s="264"/>
      <c r="W40" s="265"/>
      <c r="X40" s="26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3" t="s">
        <v>90</v>
      </c>
      <c r="K42" s="274"/>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1" t="s">
        <v>42</v>
      </c>
      <c r="N44" s="251"/>
      <c r="O44" s="251"/>
      <c r="P44" s="251"/>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5">
        <f>IF($J$42="週",L40,J40)</f>
        <v>20</v>
      </c>
      <c r="D45" s="276"/>
      <c r="E45" s="276"/>
      <c r="F45" s="277"/>
      <c r="G45" s="100" t="s">
        <v>28</v>
      </c>
      <c r="H45" s="253">
        <f>IF($J$42="週",$AV$5,$AZ$5)</f>
        <v>40</v>
      </c>
      <c r="I45" s="255"/>
      <c r="J45" s="255"/>
      <c r="K45" s="254"/>
      <c r="L45" s="100" t="s">
        <v>29</v>
      </c>
      <c r="M45" s="267">
        <f>ROUNDDOWN(C45/H45,1)</f>
        <v>0.5</v>
      </c>
      <c r="N45" s="268"/>
      <c r="O45" s="268"/>
      <c r="P45" s="269"/>
      <c r="Q45" s="98"/>
      <c r="R45" s="98"/>
      <c r="S45" s="98"/>
      <c r="T45" s="98"/>
      <c r="U45" s="266"/>
      <c r="V45" s="266"/>
      <c r="W45" s="266"/>
      <c r="X45" s="26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1" t="s">
        <v>27</v>
      </c>
      <c r="N49" s="251"/>
      <c r="O49" s="251"/>
      <c r="P49" s="25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3">
        <f>P40</f>
        <v>3</v>
      </c>
      <c r="D50" s="255"/>
      <c r="E50" s="255"/>
      <c r="F50" s="254"/>
      <c r="G50" s="100" t="s">
        <v>81</v>
      </c>
      <c r="H50" s="267">
        <f>M45</f>
        <v>0.5</v>
      </c>
      <c r="I50" s="268"/>
      <c r="J50" s="268"/>
      <c r="K50" s="269"/>
      <c r="L50" s="100" t="s">
        <v>29</v>
      </c>
      <c r="M50" s="270">
        <f>ROUNDDOWN(C50+H50,1)</f>
        <v>3.5</v>
      </c>
      <c r="N50" s="271"/>
      <c r="O50" s="271"/>
      <c r="P50" s="272"/>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BF57"/>
  <sheetViews>
    <sheetView showGridLines="0" view="pageBreakPreview" zoomScale="55" zoomScaleNormal="55" zoomScaleSheetLayoutView="5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5" t="s">
        <v>110</v>
      </c>
      <c r="AN1" s="165"/>
      <c r="AO1" s="165"/>
      <c r="AP1" s="165"/>
      <c r="AQ1" s="165"/>
      <c r="AR1" s="165"/>
      <c r="AS1" s="165"/>
      <c r="AT1" s="165"/>
      <c r="AU1" s="165"/>
      <c r="AV1" s="165"/>
      <c r="AW1" s="165"/>
      <c r="AX1" s="165"/>
      <c r="AY1" s="165"/>
      <c r="AZ1" s="165"/>
      <c r="BA1" s="16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6">
        <v>3</v>
      </c>
      <c r="V2" s="166"/>
      <c r="W2" s="39" t="s">
        <v>16</v>
      </c>
      <c r="X2" s="167">
        <f>IF(U2=0,"",YEAR(DATE(2018+U2,1,1)))</f>
        <v>2021</v>
      </c>
      <c r="Y2" s="167"/>
      <c r="Z2" s="41" t="s">
        <v>20</v>
      </c>
      <c r="AA2" s="41" t="s">
        <v>21</v>
      </c>
      <c r="AB2" s="166">
        <v>4</v>
      </c>
      <c r="AC2" s="166"/>
      <c r="AD2" s="41" t="s">
        <v>22</v>
      </c>
      <c r="AE2" s="41"/>
      <c r="AF2" s="41"/>
      <c r="AG2" s="41"/>
      <c r="AH2" s="41"/>
      <c r="AI2" s="41"/>
      <c r="AJ2" s="40"/>
      <c r="AK2" s="39" t="s">
        <v>17</v>
      </c>
      <c r="AL2" s="39" t="s">
        <v>16</v>
      </c>
      <c r="AM2" s="166"/>
      <c r="AN2" s="166"/>
      <c r="AO2" s="166"/>
      <c r="AP2" s="166"/>
      <c r="AQ2" s="166"/>
      <c r="AR2" s="166"/>
      <c r="AS2" s="166"/>
      <c r="AT2" s="166"/>
      <c r="AU2" s="166"/>
      <c r="AV2" s="166"/>
      <c r="AW2" s="166"/>
      <c r="AX2" s="166"/>
      <c r="AY2" s="166"/>
      <c r="AZ2" s="166"/>
      <c r="BA2" s="16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8" t="s">
        <v>99</v>
      </c>
      <c r="BA3" s="168"/>
      <c r="BB3" s="168"/>
      <c r="BC3" s="16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8" t="s">
        <v>94</v>
      </c>
      <c r="BA4" s="168"/>
      <c r="BB4" s="168"/>
      <c r="BC4" s="16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9">
        <v>40</v>
      </c>
      <c r="AW5" s="160"/>
      <c r="AX5" s="61" t="s">
        <v>23</v>
      </c>
      <c r="AY5" s="60"/>
      <c r="AZ5" s="159">
        <v>160</v>
      </c>
      <c r="BA5" s="160"/>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9">
        <v>100</v>
      </c>
      <c r="BA6" s="160"/>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3">
        <f>DAY(EOMONTH(DATE(X2,AB2,1),0))</f>
        <v>30</v>
      </c>
      <c r="BA7" s="164"/>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2" t="s">
        <v>26</v>
      </c>
      <c r="C9" s="185" t="s">
        <v>126</v>
      </c>
      <c r="D9" s="186"/>
      <c r="E9" s="191" t="s">
        <v>127</v>
      </c>
      <c r="F9" s="186"/>
      <c r="G9" s="191" t="s">
        <v>128</v>
      </c>
      <c r="H9" s="185"/>
      <c r="I9" s="185"/>
      <c r="J9" s="185"/>
      <c r="K9" s="186"/>
      <c r="L9" s="191" t="s">
        <v>129</v>
      </c>
      <c r="M9" s="185"/>
      <c r="N9" s="185"/>
      <c r="O9" s="194"/>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69" t="str">
        <f>IF(AZ3="４週","(10)1～4週目の勤務時間数合計","(10)1か月の勤務時間数合計")</f>
        <v>(10)1～4週目の勤務時間数合計</v>
      </c>
      <c r="AV9" s="170"/>
      <c r="AW9" s="169" t="s">
        <v>131</v>
      </c>
      <c r="AX9" s="170"/>
      <c r="AY9" s="177" t="s">
        <v>132</v>
      </c>
      <c r="AZ9" s="177"/>
      <c r="BA9" s="177"/>
      <c r="BB9" s="177"/>
      <c r="BC9" s="177"/>
      <c r="BD9" s="177"/>
    </row>
    <row r="10" spans="1:57" ht="20.25" customHeight="1" thickBot="1" x14ac:dyDescent="0.45">
      <c r="A10" s="71"/>
      <c r="B10" s="183"/>
      <c r="C10" s="187"/>
      <c r="D10" s="188"/>
      <c r="E10" s="192"/>
      <c r="F10" s="188"/>
      <c r="G10" s="192"/>
      <c r="H10" s="187"/>
      <c r="I10" s="187"/>
      <c r="J10" s="187"/>
      <c r="K10" s="188"/>
      <c r="L10" s="192"/>
      <c r="M10" s="187"/>
      <c r="N10" s="187"/>
      <c r="O10" s="195"/>
      <c r="P10" s="179" t="s">
        <v>10</v>
      </c>
      <c r="Q10" s="180"/>
      <c r="R10" s="180"/>
      <c r="S10" s="180"/>
      <c r="T10" s="180"/>
      <c r="U10" s="180"/>
      <c r="V10" s="181"/>
      <c r="W10" s="179" t="s">
        <v>11</v>
      </c>
      <c r="X10" s="180"/>
      <c r="Y10" s="180"/>
      <c r="Z10" s="180"/>
      <c r="AA10" s="180"/>
      <c r="AB10" s="180"/>
      <c r="AC10" s="181"/>
      <c r="AD10" s="179" t="s">
        <v>12</v>
      </c>
      <c r="AE10" s="180"/>
      <c r="AF10" s="180"/>
      <c r="AG10" s="180"/>
      <c r="AH10" s="180"/>
      <c r="AI10" s="180"/>
      <c r="AJ10" s="181"/>
      <c r="AK10" s="179" t="s">
        <v>13</v>
      </c>
      <c r="AL10" s="180"/>
      <c r="AM10" s="180"/>
      <c r="AN10" s="180"/>
      <c r="AO10" s="180"/>
      <c r="AP10" s="180"/>
      <c r="AQ10" s="181"/>
      <c r="AR10" s="179" t="s">
        <v>14</v>
      </c>
      <c r="AS10" s="180"/>
      <c r="AT10" s="181"/>
      <c r="AU10" s="171"/>
      <c r="AV10" s="172"/>
      <c r="AW10" s="171"/>
      <c r="AX10" s="172"/>
      <c r="AY10" s="177"/>
      <c r="AZ10" s="177"/>
      <c r="BA10" s="177"/>
      <c r="BB10" s="177"/>
      <c r="BC10" s="177"/>
      <c r="BD10" s="177"/>
    </row>
    <row r="11" spans="1:57" ht="20.25" customHeight="1" thickBot="1" x14ac:dyDescent="0.45">
      <c r="A11" s="71"/>
      <c r="B11" s="183"/>
      <c r="C11" s="187"/>
      <c r="D11" s="188"/>
      <c r="E11" s="192"/>
      <c r="F11" s="188"/>
      <c r="G11" s="192"/>
      <c r="H11" s="187"/>
      <c r="I11" s="187"/>
      <c r="J11" s="187"/>
      <c r="K11" s="188"/>
      <c r="L11" s="192"/>
      <c r="M11" s="187"/>
      <c r="N11" s="187"/>
      <c r="O11" s="19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1"/>
      <c r="AV11" s="172"/>
      <c r="AW11" s="171"/>
      <c r="AX11" s="172"/>
      <c r="AY11" s="177"/>
      <c r="AZ11" s="177"/>
      <c r="BA11" s="177"/>
      <c r="BB11" s="177"/>
      <c r="BC11" s="177"/>
      <c r="BD11" s="177"/>
    </row>
    <row r="12" spans="1:57" ht="20.25" hidden="1" customHeight="1" thickBot="1" x14ac:dyDescent="0.45">
      <c r="A12" s="71"/>
      <c r="B12" s="183"/>
      <c r="C12" s="187"/>
      <c r="D12" s="188"/>
      <c r="E12" s="192"/>
      <c r="F12" s="188"/>
      <c r="G12" s="192"/>
      <c r="H12" s="187"/>
      <c r="I12" s="187"/>
      <c r="J12" s="187"/>
      <c r="K12" s="188"/>
      <c r="L12" s="192"/>
      <c r="M12" s="187"/>
      <c r="N12" s="187"/>
      <c r="O12" s="195"/>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3"/>
      <c r="AV12" s="174"/>
      <c r="AW12" s="173"/>
      <c r="AX12" s="174"/>
      <c r="AY12" s="178"/>
      <c r="AZ12" s="178"/>
      <c r="BA12" s="178"/>
      <c r="BB12" s="178"/>
      <c r="BC12" s="178"/>
      <c r="BD12" s="178"/>
    </row>
    <row r="13" spans="1:57" ht="20.25" customHeight="1" thickBot="1" x14ac:dyDescent="0.45">
      <c r="A13" s="71"/>
      <c r="B13" s="184"/>
      <c r="C13" s="189"/>
      <c r="D13" s="190"/>
      <c r="E13" s="193"/>
      <c r="F13" s="190"/>
      <c r="G13" s="193"/>
      <c r="H13" s="189"/>
      <c r="I13" s="189"/>
      <c r="J13" s="189"/>
      <c r="K13" s="190"/>
      <c r="L13" s="193"/>
      <c r="M13" s="189"/>
      <c r="N13" s="189"/>
      <c r="O13" s="196"/>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5"/>
      <c r="AV13" s="176"/>
      <c r="AW13" s="175"/>
      <c r="AX13" s="176"/>
      <c r="AY13" s="178"/>
      <c r="AZ13" s="178"/>
      <c r="BA13" s="178"/>
      <c r="BB13" s="178"/>
      <c r="BC13" s="178"/>
      <c r="BD13" s="178"/>
    </row>
    <row r="14" spans="1:57" ht="39.950000000000003" customHeight="1" x14ac:dyDescent="0.4">
      <c r="A14" s="71"/>
      <c r="B14" s="85">
        <v>1</v>
      </c>
      <c r="C14" s="219"/>
      <c r="D14" s="220"/>
      <c r="E14" s="221"/>
      <c r="F14" s="222"/>
      <c r="G14" s="223"/>
      <c r="H14" s="224"/>
      <c r="I14" s="224"/>
      <c r="J14" s="224"/>
      <c r="K14" s="225"/>
      <c r="L14" s="226"/>
      <c r="M14" s="227"/>
      <c r="N14" s="227"/>
      <c r="O14" s="228"/>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9">
        <f>IF($AZ$3="４週",SUM(P14:AQ14),IF($AZ$3="暦月",SUM(P14:AT14),""))</f>
        <v>0</v>
      </c>
      <c r="AV14" s="230"/>
      <c r="AW14" s="231">
        <f t="shared" ref="AW14:AW31" si="22">IF($AZ$3="４週",AU14/4,IF($AZ$3="暦月",AU14/($AZ$7/7),""))</f>
        <v>0</v>
      </c>
      <c r="AX14" s="232"/>
      <c r="AY14" s="199"/>
      <c r="AZ14" s="200"/>
      <c r="BA14" s="200"/>
      <c r="BB14" s="200"/>
      <c r="BC14" s="200"/>
      <c r="BD14" s="201"/>
    </row>
    <row r="15" spans="1:57" ht="39.950000000000003" customHeight="1" x14ac:dyDescent="0.4">
      <c r="A15" s="71"/>
      <c r="B15" s="86">
        <f t="shared" ref="B15:B31" si="23">B14+1</f>
        <v>2</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216"/>
      <c r="AZ15" s="217"/>
      <c r="BA15" s="217"/>
      <c r="BB15" s="217"/>
      <c r="BC15" s="217"/>
      <c r="BD15" s="218"/>
    </row>
    <row r="16" spans="1:57" ht="39.950000000000003" customHeight="1" x14ac:dyDescent="0.4">
      <c r="A16" s="71"/>
      <c r="B16" s="86">
        <f t="shared" si="23"/>
        <v>3</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216"/>
      <c r="AZ16" s="217"/>
      <c r="BA16" s="217"/>
      <c r="BB16" s="217"/>
      <c r="BC16" s="217"/>
      <c r="BD16" s="218"/>
    </row>
    <row r="17" spans="1:56" ht="39.950000000000003" customHeight="1" x14ac:dyDescent="0.4">
      <c r="A17" s="71"/>
      <c r="B17" s="86">
        <f t="shared" si="23"/>
        <v>4</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IF($AZ$3="４週",SUM(P17:AQ17),IF($AZ$3="暦月",SUM(P17:AT17),""))</f>
        <v>0</v>
      </c>
      <c r="AV17" s="213"/>
      <c r="AW17" s="214">
        <f t="shared" si="22"/>
        <v>0</v>
      </c>
      <c r="AX17" s="215"/>
      <c r="AY17" s="216"/>
      <c r="AZ17" s="217"/>
      <c r="BA17" s="217"/>
      <c r="BB17" s="217"/>
      <c r="BC17" s="217"/>
      <c r="BD17" s="218"/>
    </row>
    <row r="18" spans="1:56" ht="39.950000000000003" customHeight="1" x14ac:dyDescent="0.4">
      <c r="A18" s="71"/>
      <c r="B18" s="86">
        <f t="shared" si="23"/>
        <v>5</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ref="AU18:AU31" si="24">IF($AZ$3="４週",SUM(P18:AQ18),IF($AZ$3="暦月",SUM(P18:AT18),""))</f>
        <v>0</v>
      </c>
      <c r="AV18" s="213"/>
      <c r="AW18" s="214">
        <f t="shared" si="22"/>
        <v>0</v>
      </c>
      <c r="AX18" s="215"/>
      <c r="AY18" s="216"/>
      <c r="AZ18" s="217"/>
      <c r="BA18" s="217"/>
      <c r="BB18" s="217"/>
      <c r="BC18" s="217"/>
      <c r="BD18" s="218"/>
    </row>
    <row r="19" spans="1:56" ht="39.950000000000003" customHeight="1" x14ac:dyDescent="0.4">
      <c r="A19" s="71"/>
      <c r="B19" s="86">
        <f t="shared" si="23"/>
        <v>6</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 t="shared" si="24"/>
        <v>0</v>
      </c>
      <c r="AV19" s="213"/>
      <c r="AW19" s="214">
        <f t="shared" si="22"/>
        <v>0</v>
      </c>
      <c r="AX19" s="215"/>
      <c r="AY19" s="216"/>
      <c r="AZ19" s="217"/>
      <c r="BA19" s="217"/>
      <c r="BB19" s="217"/>
      <c r="BC19" s="217"/>
      <c r="BD19" s="218"/>
    </row>
    <row r="20" spans="1:56" ht="39.950000000000003" customHeight="1" x14ac:dyDescent="0.4">
      <c r="A20" s="71"/>
      <c r="B20" s="86">
        <f t="shared" si="23"/>
        <v>7</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IF($AZ$3="４週",SUM(P20:AQ20),IF($AZ$3="暦月",SUM(P20:AT20),""))</f>
        <v>0</v>
      </c>
      <c r="AV20" s="213"/>
      <c r="AW20" s="214">
        <f t="shared" si="22"/>
        <v>0</v>
      </c>
      <c r="AX20" s="215"/>
      <c r="AY20" s="216"/>
      <c r="AZ20" s="217"/>
      <c r="BA20" s="217"/>
      <c r="BB20" s="217"/>
      <c r="BC20" s="217"/>
      <c r="BD20" s="218"/>
    </row>
    <row r="21" spans="1:56" ht="39.950000000000003" customHeight="1" x14ac:dyDescent="0.4">
      <c r="A21" s="71"/>
      <c r="B21" s="86">
        <f t="shared" si="23"/>
        <v>8</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216"/>
      <c r="AZ21" s="217"/>
      <c r="BA21" s="217"/>
      <c r="BB21" s="217"/>
      <c r="BC21" s="217"/>
      <c r="BD21" s="218"/>
    </row>
    <row r="22" spans="1:56" ht="39.950000000000003" customHeight="1" x14ac:dyDescent="0.4">
      <c r="A22" s="71"/>
      <c r="B22" s="86">
        <f t="shared" si="23"/>
        <v>9</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216"/>
      <c r="AZ22" s="217"/>
      <c r="BA22" s="217"/>
      <c r="BB22" s="217"/>
      <c r="BC22" s="217"/>
      <c r="BD22" s="218"/>
    </row>
    <row r="23" spans="1:56" ht="39.950000000000003" customHeight="1" x14ac:dyDescent="0.4">
      <c r="A23" s="71"/>
      <c r="B23" s="86">
        <f t="shared" si="23"/>
        <v>10</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216"/>
      <c r="AZ23" s="217"/>
      <c r="BA23" s="217"/>
      <c r="BB23" s="217"/>
      <c r="BC23" s="217"/>
      <c r="BD23" s="218"/>
    </row>
    <row r="24" spans="1:56" ht="39.950000000000003" customHeight="1" x14ac:dyDescent="0.4">
      <c r="A24" s="71"/>
      <c r="B24" s="86">
        <f t="shared" si="23"/>
        <v>11</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216"/>
      <c r="AZ24" s="217"/>
      <c r="BA24" s="217"/>
      <c r="BB24" s="217"/>
      <c r="BC24" s="217"/>
      <c r="BD24" s="218"/>
    </row>
    <row r="25" spans="1:56" ht="39.950000000000003" customHeight="1" x14ac:dyDescent="0.4">
      <c r="A25" s="71"/>
      <c r="B25" s="86">
        <f t="shared" si="23"/>
        <v>12</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216"/>
      <c r="AZ25" s="217"/>
      <c r="BA25" s="217"/>
      <c r="BB25" s="217"/>
      <c r="BC25" s="217"/>
      <c r="BD25" s="218"/>
    </row>
    <row r="26" spans="1:56" ht="39.950000000000003" customHeight="1" x14ac:dyDescent="0.4">
      <c r="A26" s="71"/>
      <c r="B26" s="86">
        <f t="shared" si="23"/>
        <v>13</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216"/>
      <c r="AZ26" s="217"/>
      <c r="BA26" s="217"/>
      <c r="BB26" s="217"/>
      <c r="BC26" s="217"/>
      <c r="BD26" s="218"/>
    </row>
    <row r="27" spans="1:56" ht="39.950000000000003" customHeight="1" x14ac:dyDescent="0.4">
      <c r="A27" s="71"/>
      <c r="B27" s="86">
        <f t="shared" si="23"/>
        <v>14</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216"/>
      <c r="AZ27" s="217"/>
      <c r="BA27" s="217"/>
      <c r="BB27" s="217"/>
      <c r="BC27" s="217"/>
      <c r="BD27" s="218"/>
    </row>
    <row r="28" spans="1:56" ht="39.950000000000003" customHeight="1" x14ac:dyDescent="0.4">
      <c r="A28" s="71"/>
      <c r="B28" s="86">
        <f t="shared" si="23"/>
        <v>15</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216"/>
      <c r="AZ28" s="217"/>
      <c r="BA28" s="217"/>
      <c r="BB28" s="217"/>
      <c r="BC28" s="217"/>
      <c r="BD28" s="218"/>
    </row>
    <row r="29" spans="1:56" ht="39.950000000000003" customHeight="1" x14ac:dyDescent="0.4">
      <c r="A29" s="71"/>
      <c r="B29" s="86">
        <f t="shared" si="23"/>
        <v>16</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216"/>
      <c r="AZ29" s="217"/>
      <c r="BA29" s="217"/>
      <c r="BB29" s="217"/>
      <c r="BC29" s="217"/>
      <c r="BD29" s="218"/>
    </row>
    <row r="30" spans="1:56" ht="39.950000000000003" customHeight="1" x14ac:dyDescent="0.4">
      <c r="A30" s="71"/>
      <c r="B30" s="86">
        <f t="shared" si="23"/>
        <v>17</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si="24"/>
        <v>0</v>
      </c>
      <c r="AV30" s="213"/>
      <c r="AW30" s="214">
        <f t="shared" si="22"/>
        <v>0</v>
      </c>
      <c r="AX30" s="215"/>
      <c r="AY30" s="216"/>
      <c r="AZ30" s="217"/>
      <c r="BA30" s="217"/>
      <c r="BB30" s="217"/>
      <c r="BC30" s="217"/>
      <c r="BD30" s="218"/>
    </row>
    <row r="31" spans="1:56" ht="39.950000000000003" customHeight="1" thickBot="1" x14ac:dyDescent="0.45">
      <c r="A31" s="71"/>
      <c r="B31" s="87">
        <f t="shared" si="23"/>
        <v>18</v>
      </c>
      <c r="C31" s="233"/>
      <c r="D31" s="234"/>
      <c r="E31" s="235"/>
      <c r="F31" s="236"/>
      <c r="G31" s="237"/>
      <c r="H31" s="238"/>
      <c r="I31" s="238"/>
      <c r="J31" s="238"/>
      <c r="K31" s="239"/>
      <c r="L31" s="240"/>
      <c r="M31" s="241"/>
      <c r="N31" s="241"/>
      <c r="O31" s="242"/>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3">
        <f t="shared" si="24"/>
        <v>0</v>
      </c>
      <c r="AV31" s="244"/>
      <c r="AW31" s="245">
        <f t="shared" si="22"/>
        <v>0</v>
      </c>
      <c r="AX31" s="246"/>
      <c r="AY31" s="247"/>
      <c r="AZ31" s="248"/>
      <c r="BA31" s="248"/>
      <c r="BB31" s="248"/>
      <c r="BC31" s="248"/>
      <c r="BD31" s="249"/>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0" t="s">
        <v>35</v>
      </c>
      <c r="D34" s="250"/>
      <c r="E34" s="250" t="s">
        <v>36</v>
      </c>
      <c r="F34" s="250"/>
      <c r="G34" s="250"/>
      <c r="H34" s="250"/>
      <c r="I34" s="98"/>
      <c r="J34" s="252" t="s">
        <v>39</v>
      </c>
      <c r="K34" s="252"/>
      <c r="L34" s="252"/>
      <c r="M34" s="252"/>
      <c r="N34" s="67"/>
      <c r="O34" s="67"/>
      <c r="P34" s="96" t="s">
        <v>47</v>
      </c>
      <c r="Q34" s="96"/>
      <c r="R34" s="98"/>
      <c r="S34" s="98"/>
      <c r="T34" s="253" t="s">
        <v>7</v>
      </c>
      <c r="U34" s="254"/>
      <c r="V34" s="253" t="s">
        <v>8</v>
      </c>
      <c r="W34" s="255"/>
      <c r="X34" s="255"/>
      <c r="Y34" s="254"/>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1"/>
      <c r="D35" s="251"/>
      <c r="E35" s="251" t="s">
        <v>37</v>
      </c>
      <c r="F35" s="251"/>
      <c r="G35" s="251" t="s">
        <v>38</v>
      </c>
      <c r="H35" s="251"/>
      <c r="I35" s="98"/>
      <c r="J35" s="251" t="s">
        <v>37</v>
      </c>
      <c r="K35" s="251"/>
      <c r="L35" s="251" t="s">
        <v>38</v>
      </c>
      <c r="M35" s="251"/>
      <c r="N35" s="67"/>
      <c r="O35" s="67"/>
      <c r="P35" s="96" t="s">
        <v>44</v>
      </c>
      <c r="Q35" s="96"/>
      <c r="R35" s="98"/>
      <c r="S35" s="98"/>
      <c r="T35" s="253" t="s">
        <v>3</v>
      </c>
      <c r="U35" s="254"/>
      <c r="V35" s="253" t="s">
        <v>50</v>
      </c>
      <c r="W35" s="255"/>
      <c r="X35" s="255"/>
      <c r="Y35" s="254"/>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3" t="s">
        <v>3</v>
      </c>
      <c r="D36" s="254"/>
      <c r="E36" s="256">
        <f>SUMIFS($AU$14:$AV$31,$C$14:$D$31,"介護支援専門員",$E$14:$F$31,"A")</f>
        <v>0</v>
      </c>
      <c r="F36" s="257"/>
      <c r="G36" s="258">
        <f>SUMIFS($AW$14:$AX$31,$C$14:$D$31,"介護支援専門員",$E$14:$F$31,"A")</f>
        <v>0</v>
      </c>
      <c r="H36" s="259"/>
      <c r="I36" s="112"/>
      <c r="J36" s="260">
        <v>0</v>
      </c>
      <c r="K36" s="261"/>
      <c r="L36" s="260">
        <v>0</v>
      </c>
      <c r="M36" s="261"/>
      <c r="N36" s="111"/>
      <c r="O36" s="111"/>
      <c r="P36" s="260">
        <v>0</v>
      </c>
      <c r="Q36" s="261"/>
      <c r="R36" s="98"/>
      <c r="S36" s="98"/>
      <c r="T36" s="253" t="s">
        <v>4</v>
      </c>
      <c r="U36" s="254"/>
      <c r="V36" s="253" t="s">
        <v>51</v>
      </c>
      <c r="W36" s="255"/>
      <c r="X36" s="255"/>
      <c r="Y36" s="254"/>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3" t="s">
        <v>4</v>
      </c>
      <c r="D37" s="254"/>
      <c r="E37" s="256">
        <f>SUMIFS($AU$14:$AV$31,$C$14:$D$31,"介護支援専門員",$E$14:$F$31,"B")</f>
        <v>0</v>
      </c>
      <c r="F37" s="257"/>
      <c r="G37" s="258">
        <f>SUMIFS($AW$14:$AX$31,$C$14:$D$31,"介護支援専門員",$E$14:$F$31,"B")</f>
        <v>0</v>
      </c>
      <c r="H37" s="259"/>
      <c r="I37" s="112"/>
      <c r="J37" s="260">
        <v>0</v>
      </c>
      <c r="K37" s="261"/>
      <c r="L37" s="260">
        <v>0</v>
      </c>
      <c r="M37" s="261"/>
      <c r="N37" s="111"/>
      <c r="O37" s="111"/>
      <c r="P37" s="260">
        <v>0</v>
      </c>
      <c r="Q37" s="261"/>
      <c r="R37" s="98"/>
      <c r="S37" s="98"/>
      <c r="T37" s="253" t="s">
        <v>5</v>
      </c>
      <c r="U37" s="254"/>
      <c r="V37" s="253" t="s">
        <v>52</v>
      </c>
      <c r="W37" s="255"/>
      <c r="X37" s="255"/>
      <c r="Y37" s="254"/>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3" t="s">
        <v>5</v>
      </c>
      <c r="D38" s="254"/>
      <c r="E38" s="256">
        <f>SUMIFS($AU$14:$AV$31,$C$14:$D$31,"介護支援専門員",$E$14:$F$31,"C")</f>
        <v>0</v>
      </c>
      <c r="F38" s="257"/>
      <c r="G38" s="258">
        <f>SUMIFS($AW$14:$AX$31,$C$14:$D$31,"介護支援専門員",$E$14:$F$31,"C")</f>
        <v>0</v>
      </c>
      <c r="H38" s="259"/>
      <c r="I38" s="112"/>
      <c r="J38" s="260">
        <v>0</v>
      </c>
      <c r="K38" s="261"/>
      <c r="L38" s="262">
        <v>0</v>
      </c>
      <c r="M38" s="263"/>
      <c r="N38" s="111"/>
      <c r="O38" s="111"/>
      <c r="P38" s="256" t="s">
        <v>30</v>
      </c>
      <c r="Q38" s="257"/>
      <c r="R38" s="98"/>
      <c r="S38" s="98"/>
      <c r="T38" s="253" t="s">
        <v>6</v>
      </c>
      <c r="U38" s="254"/>
      <c r="V38" s="253" t="s">
        <v>69</v>
      </c>
      <c r="W38" s="255"/>
      <c r="X38" s="255"/>
      <c r="Y38" s="254"/>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3" t="s">
        <v>6</v>
      </c>
      <c r="D39" s="254"/>
      <c r="E39" s="256">
        <f>SUMIFS($AU$14:$AV$31,$C$14:$D$31,"介護支援専門員",$E$14:$F$31,"D")</f>
        <v>0</v>
      </c>
      <c r="F39" s="257"/>
      <c r="G39" s="258">
        <f>SUMIFS($AW$14:$AX$31,$C$14:$D$31,"介護支援専門員",$E$14:$F$31,"D")</f>
        <v>0</v>
      </c>
      <c r="H39" s="259"/>
      <c r="I39" s="112"/>
      <c r="J39" s="260">
        <v>0</v>
      </c>
      <c r="K39" s="261"/>
      <c r="L39" s="262">
        <v>0</v>
      </c>
      <c r="M39" s="263"/>
      <c r="N39" s="111"/>
      <c r="O39" s="111"/>
      <c r="P39" s="256" t="s">
        <v>30</v>
      </c>
      <c r="Q39" s="257"/>
      <c r="R39" s="98"/>
      <c r="S39" s="98"/>
      <c r="T39" s="98"/>
      <c r="U39" s="264"/>
      <c r="V39" s="264"/>
      <c r="W39" s="265"/>
      <c r="X39" s="26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3" t="s">
        <v>27</v>
      </c>
      <c r="D40" s="254"/>
      <c r="E40" s="256">
        <f>SUM(E36:F39)</f>
        <v>0</v>
      </c>
      <c r="F40" s="257"/>
      <c r="G40" s="258">
        <f>SUM(G36:H39)</f>
        <v>0</v>
      </c>
      <c r="H40" s="259"/>
      <c r="I40" s="112"/>
      <c r="J40" s="256">
        <f>SUM(J36:K39)</f>
        <v>0</v>
      </c>
      <c r="K40" s="257"/>
      <c r="L40" s="256">
        <f>SUM(L36:M39)</f>
        <v>0</v>
      </c>
      <c r="M40" s="257"/>
      <c r="N40" s="111"/>
      <c r="O40" s="111"/>
      <c r="P40" s="256">
        <f>SUM(P36:Q37)</f>
        <v>0</v>
      </c>
      <c r="Q40" s="257"/>
      <c r="R40" s="98"/>
      <c r="S40" s="98"/>
      <c r="T40" s="98"/>
      <c r="U40" s="264"/>
      <c r="V40" s="264"/>
      <c r="W40" s="265"/>
      <c r="X40" s="26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3" t="s">
        <v>90</v>
      </c>
      <c r="K42" s="274"/>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1" t="s">
        <v>42</v>
      </c>
      <c r="N44" s="251"/>
      <c r="O44" s="251"/>
      <c r="P44" s="251"/>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5">
        <f>IF($J$42="週",L40,J40)</f>
        <v>0</v>
      </c>
      <c r="D45" s="276"/>
      <c r="E45" s="276"/>
      <c r="F45" s="277"/>
      <c r="G45" s="145" t="s">
        <v>28</v>
      </c>
      <c r="H45" s="253">
        <f>IF($J$42="週",$AV$5,$AZ$5)</f>
        <v>40</v>
      </c>
      <c r="I45" s="255"/>
      <c r="J45" s="255"/>
      <c r="K45" s="254"/>
      <c r="L45" s="145" t="s">
        <v>29</v>
      </c>
      <c r="M45" s="267">
        <f>ROUNDDOWN(C45/H45,1)</f>
        <v>0</v>
      </c>
      <c r="N45" s="268"/>
      <c r="O45" s="268"/>
      <c r="P45" s="269"/>
      <c r="Q45" s="98"/>
      <c r="R45" s="98"/>
      <c r="S45" s="98"/>
      <c r="T45" s="98"/>
      <c r="U45" s="266"/>
      <c r="V45" s="266"/>
      <c r="W45" s="266"/>
      <c r="X45" s="26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1" t="s">
        <v>27</v>
      </c>
      <c r="N49" s="251"/>
      <c r="O49" s="251"/>
      <c r="P49" s="25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3">
        <f>P40</f>
        <v>0</v>
      </c>
      <c r="D50" s="255"/>
      <c r="E50" s="255"/>
      <c r="F50" s="254"/>
      <c r="G50" s="145" t="s">
        <v>81</v>
      </c>
      <c r="H50" s="267">
        <f>M45</f>
        <v>0</v>
      </c>
      <c r="I50" s="268"/>
      <c r="J50" s="268"/>
      <c r="K50" s="269"/>
      <c r="L50" s="145" t="s">
        <v>29</v>
      </c>
      <c r="M50" s="270">
        <f>ROUNDDOWN(C50+H50,1)</f>
        <v>0</v>
      </c>
      <c r="N50" s="271"/>
      <c r="O50" s="271"/>
      <c r="P50" s="272"/>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31496062992125984" bottom="0.19685039370078741" header="0.31496062992125984" footer="0.19685039370078741"/>
  <pageSetup paperSize="9" scale="4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BF139"/>
  <sheetViews>
    <sheetView showGridLines="0" view="pageBreakPreview"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5" t="s">
        <v>110</v>
      </c>
      <c r="AN1" s="165"/>
      <c r="AO1" s="165"/>
      <c r="AP1" s="165"/>
      <c r="AQ1" s="165"/>
      <c r="AR1" s="165"/>
      <c r="AS1" s="165"/>
      <c r="AT1" s="165"/>
      <c r="AU1" s="165"/>
      <c r="AV1" s="165"/>
      <c r="AW1" s="165"/>
      <c r="AX1" s="165"/>
      <c r="AY1" s="165"/>
      <c r="AZ1" s="165"/>
      <c r="BA1" s="16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6">
        <v>3</v>
      </c>
      <c r="V2" s="166"/>
      <c r="W2" s="39" t="s">
        <v>16</v>
      </c>
      <c r="X2" s="167">
        <f>IF(U2=0,"",YEAR(DATE(2018+U2,1,1)))</f>
        <v>2021</v>
      </c>
      <c r="Y2" s="167"/>
      <c r="Z2" s="41" t="s">
        <v>20</v>
      </c>
      <c r="AA2" s="41" t="s">
        <v>21</v>
      </c>
      <c r="AB2" s="166">
        <v>4</v>
      </c>
      <c r="AC2" s="166"/>
      <c r="AD2" s="41" t="s">
        <v>22</v>
      </c>
      <c r="AE2" s="41"/>
      <c r="AF2" s="41"/>
      <c r="AG2" s="41"/>
      <c r="AH2" s="41"/>
      <c r="AI2" s="41"/>
      <c r="AJ2" s="40"/>
      <c r="AK2" s="39" t="s">
        <v>17</v>
      </c>
      <c r="AL2" s="39" t="s">
        <v>16</v>
      </c>
      <c r="AM2" s="166"/>
      <c r="AN2" s="166"/>
      <c r="AO2" s="166"/>
      <c r="AP2" s="166"/>
      <c r="AQ2" s="166"/>
      <c r="AR2" s="166"/>
      <c r="AS2" s="166"/>
      <c r="AT2" s="166"/>
      <c r="AU2" s="166"/>
      <c r="AV2" s="166"/>
      <c r="AW2" s="166"/>
      <c r="AX2" s="166"/>
      <c r="AY2" s="166"/>
      <c r="AZ2" s="166"/>
      <c r="BA2" s="16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8" t="s">
        <v>99</v>
      </c>
      <c r="BA3" s="168"/>
      <c r="BB3" s="168"/>
      <c r="BC3" s="16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8" t="s">
        <v>94</v>
      </c>
      <c r="BA4" s="168"/>
      <c r="BB4" s="168"/>
      <c r="BC4" s="16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9">
        <v>40</v>
      </c>
      <c r="AW5" s="160"/>
      <c r="AX5" s="61" t="s">
        <v>23</v>
      </c>
      <c r="AY5" s="60"/>
      <c r="AZ5" s="159">
        <v>160</v>
      </c>
      <c r="BA5" s="160"/>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9">
        <v>100</v>
      </c>
      <c r="BA6" s="160"/>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3">
        <f>DAY(EOMONTH(DATE(X2,AB2,1),0))</f>
        <v>30</v>
      </c>
      <c r="BA7" s="164"/>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2" t="s">
        <v>26</v>
      </c>
      <c r="C9" s="185" t="s">
        <v>126</v>
      </c>
      <c r="D9" s="186"/>
      <c r="E9" s="191" t="s">
        <v>127</v>
      </c>
      <c r="F9" s="186"/>
      <c r="G9" s="191" t="s">
        <v>128</v>
      </c>
      <c r="H9" s="185"/>
      <c r="I9" s="185"/>
      <c r="J9" s="185"/>
      <c r="K9" s="186"/>
      <c r="L9" s="191" t="s">
        <v>129</v>
      </c>
      <c r="M9" s="185"/>
      <c r="N9" s="185"/>
      <c r="O9" s="194"/>
      <c r="P9" s="197" t="s">
        <v>130</v>
      </c>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69" t="str">
        <f>IF(AZ3="４週","(10)1～4週目の勤務時間数合計","(11)1か月の勤務時間数合計")</f>
        <v>(10)1～4週目の勤務時間数合計</v>
      </c>
      <c r="AV9" s="170"/>
      <c r="AW9" s="169" t="s">
        <v>131</v>
      </c>
      <c r="AX9" s="170"/>
      <c r="AY9" s="177" t="s">
        <v>132</v>
      </c>
      <c r="AZ9" s="177"/>
      <c r="BA9" s="177"/>
      <c r="BB9" s="177"/>
      <c r="BC9" s="177"/>
      <c r="BD9" s="177"/>
    </row>
    <row r="10" spans="1:57" ht="20.25" customHeight="1" thickBot="1" x14ac:dyDescent="0.45">
      <c r="A10" s="71"/>
      <c r="B10" s="183"/>
      <c r="C10" s="187"/>
      <c r="D10" s="188"/>
      <c r="E10" s="192"/>
      <c r="F10" s="188"/>
      <c r="G10" s="192"/>
      <c r="H10" s="187"/>
      <c r="I10" s="187"/>
      <c r="J10" s="187"/>
      <c r="K10" s="188"/>
      <c r="L10" s="192"/>
      <c r="M10" s="187"/>
      <c r="N10" s="187"/>
      <c r="O10" s="195"/>
      <c r="P10" s="179" t="s">
        <v>10</v>
      </c>
      <c r="Q10" s="180"/>
      <c r="R10" s="180"/>
      <c r="S10" s="180"/>
      <c r="T10" s="180"/>
      <c r="U10" s="180"/>
      <c r="V10" s="181"/>
      <c r="W10" s="179" t="s">
        <v>11</v>
      </c>
      <c r="X10" s="180"/>
      <c r="Y10" s="180"/>
      <c r="Z10" s="180"/>
      <c r="AA10" s="180"/>
      <c r="AB10" s="180"/>
      <c r="AC10" s="181"/>
      <c r="AD10" s="179" t="s">
        <v>12</v>
      </c>
      <c r="AE10" s="180"/>
      <c r="AF10" s="180"/>
      <c r="AG10" s="180"/>
      <c r="AH10" s="180"/>
      <c r="AI10" s="180"/>
      <c r="AJ10" s="181"/>
      <c r="AK10" s="179" t="s">
        <v>13</v>
      </c>
      <c r="AL10" s="180"/>
      <c r="AM10" s="180"/>
      <c r="AN10" s="180"/>
      <c r="AO10" s="180"/>
      <c r="AP10" s="180"/>
      <c r="AQ10" s="181"/>
      <c r="AR10" s="179" t="s">
        <v>14</v>
      </c>
      <c r="AS10" s="180"/>
      <c r="AT10" s="181"/>
      <c r="AU10" s="171"/>
      <c r="AV10" s="172"/>
      <c r="AW10" s="171"/>
      <c r="AX10" s="172"/>
      <c r="AY10" s="177"/>
      <c r="AZ10" s="177"/>
      <c r="BA10" s="177"/>
      <c r="BB10" s="177"/>
      <c r="BC10" s="177"/>
      <c r="BD10" s="177"/>
    </row>
    <row r="11" spans="1:57" ht="20.25" customHeight="1" thickBot="1" x14ac:dyDescent="0.45">
      <c r="A11" s="71"/>
      <c r="B11" s="183"/>
      <c r="C11" s="187"/>
      <c r="D11" s="188"/>
      <c r="E11" s="192"/>
      <c r="F11" s="188"/>
      <c r="G11" s="192"/>
      <c r="H11" s="187"/>
      <c r="I11" s="187"/>
      <c r="J11" s="187"/>
      <c r="K11" s="188"/>
      <c r="L11" s="192"/>
      <c r="M11" s="187"/>
      <c r="N11" s="187"/>
      <c r="O11" s="195"/>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1"/>
      <c r="AV11" s="172"/>
      <c r="AW11" s="171"/>
      <c r="AX11" s="172"/>
      <c r="AY11" s="177"/>
      <c r="AZ11" s="177"/>
      <c r="BA11" s="177"/>
      <c r="BB11" s="177"/>
      <c r="BC11" s="177"/>
      <c r="BD11" s="177"/>
    </row>
    <row r="12" spans="1:57" ht="20.25" hidden="1" customHeight="1" thickBot="1" x14ac:dyDescent="0.45">
      <c r="A12" s="71"/>
      <c r="B12" s="183"/>
      <c r="C12" s="187"/>
      <c r="D12" s="188"/>
      <c r="E12" s="192"/>
      <c r="F12" s="188"/>
      <c r="G12" s="192"/>
      <c r="H12" s="187"/>
      <c r="I12" s="187"/>
      <c r="J12" s="187"/>
      <c r="K12" s="188"/>
      <c r="L12" s="192"/>
      <c r="M12" s="187"/>
      <c r="N12" s="187"/>
      <c r="O12" s="195"/>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3"/>
      <c r="AV12" s="174"/>
      <c r="AW12" s="173"/>
      <c r="AX12" s="174"/>
      <c r="AY12" s="178"/>
      <c r="AZ12" s="178"/>
      <c r="BA12" s="178"/>
      <c r="BB12" s="178"/>
      <c r="BC12" s="178"/>
      <c r="BD12" s="178"/>
    </row>
    <row r="13" spans="1:57" ht="20.25" customHeight="1" thickBot="1" x14ac:dyDescent="0.45">
      <c r="A13" s="71"/>
      <c r="B13" s="184"/>
      <c r="C13" s="189"/>
      <c r="D13" s="190"/>
      <c r="E13" s="193"/>
      <c r="F13" s="190"/>
      <c r="G13" s="193"/>
      <c r="H13" s="189"/>
      <c r="I13" s="189"/>
      <c r="J13" s="189"/>
      <c r="K13" s="190"/>
      <c r="L13" s="193"/>
      <c r="M13" s="189"/>
      <c r="N13" s="189"/>
      <c r="O13" s="196"/>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5"/>
      <c r="AV13" s="176"/>
      <c r="AW13" s="175"/>
      <c r="AX13" s="176"/>
      <c r="AY13" s="177"/>
      <c r="AZ13" s="177"/>
      <c r="BA13" s="177"/>
      <c r="BB13" s="177"/>
      <c r="BC13" s="177"/>
      <c r="BD13" s="177"/>
    </row>
    <row r="14" spans="1:57" ht="39.950000000000003" customHeight="1" x14ac:dyDescent="0.4">
      <c r="A14" s="71"/>
      <c r="B14" s="110">
        <v>1</v>
      </c>
      <c r="C14" s="219"/>
      <c r="D14" s="220"/>
      <c r="E14" s="221"/>
      <c r="F14" s="222"/>
      <c r="G14" s="223"/>
      <c r="H14" s="224"/>
      <c r="I14" s="224"/>
      <c r="J14" s="224"/>
      <c r="K14" s="225"/>
      <c r="L14" s="226"/>
      <c r="M14" s="227"/>
      <c r="N14" s="227"/>
      <c r="O14" s="228"/>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9">
        <f>IF($AZ$3="４週",SUM(P14:AQ14),IF($AZ$3="暦月",SUM(P14:AT14),""))</f>
        <v>0</v>
      </c>
      <c r="AV14" s="230"/>
      <c r="AW14" s="231">
        <f t="shared" ref="AW14:AW45" si="1">IF($AZ$3="４週",AU14/4,IF($AZ$3="暦月",AU14/($AZ$7/7),""))</f>
        <v>0</v>
      </c>
      <c r="AX14" s="232"/>
      <c r="AY14" s="199"/>
      <c r="AZ14" s="200"/>
      <c r="BA14" s="200"/>
      <c r="BB14" s="200"/>
      <c r="BC14" s="200"/>
      <c r="BD14" s="201"/>
    </row>
    <row r="15" spans="1:57" ht="39.950000000000003" customHeight="1" x14ac:dyDescent="0.4">
      <c r="A15" s="71"/>
      <c r="B15" s="86">
        <f t="shared" ref="B15:B30" si="2">B14+1</f>
        <v>2</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216"/>
      <c r="AZ15" s="217"/>
      <c r="BA15" s="217"/>
      <c r="BB15" s="217"/>
      <c r="BC15" s="217"/>
      <c r="BD15" s="218"/>
    </row>
    <row r="16" spans="1:57" ht="39.950000000000003" customHeight="1" x14ac:dyDescent="0.4">
      <c r="A16" s="71"/>
      <c r="B16" s="86">
        <f t="shared" si="2"/>
        <v>3</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216"/>
      <c r="AZ16" s="217"/>
      <c r="BA16" s="217"/>
      <c r="BB16" s="217"/>
      <c r="BC16" s="217"/>
      <c r="BD16" s="218"/>
    </row>
    <row r="17" spans="1:56" ht="39.950000000000003" customHeight="1" x14ac:dyDescent="0.4">
      <c r="A17" s="71"/>
      <c r="B17" s="86">
        <f t="shared" si="2"/>
        <v>4</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IF($AZ$3="４週",SUM(P17:AQ17),IF($AZ$3="暦月",SUM(P17:AT17),""))</f>
        <v>0</v>
      </c>
      <c r="AV17" s="213"/>
      <c r="AW17" s="214">
        <f t="shared" si="1"/>
        <v>0</v>
      </c>
      <c r="AX17" s="215"/>
      <c r="AY17" s="216"/>
      <c r="AZ17" s="217"/>
      <c r="BA17" s="217"/>
      <c r="BB17" s="217"/>
      <c r="BC17" s="217"/>
      <c r="BD17" s="218"/>
    </row>
    <row r="18" spans="1:56" ht="39.950000000000003" customHeight="1" x14ac:dyDescent="0.4">
      <c r="A18" s="71"/>
      <c r="B18" s="86">
        <f t="shared" si="2"/>
        <v>5</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ref="AU18:AU113" si="3">IF($AZ$3="４週",SUM(P18:AQ18),IF($AZ$3="暦月",SUM(P18:AT18),""))</f>
        <v>0</v>
      </c>
      <c r="AV18" s="213"/>
      <c r="AW18" s="214">
        <f t="shared" si="1"/>
        <v>0</v>
      </c>
      <c r="AX18" s="215"/>
      <c r="AY18" s="216"/>
      <c r="AZ18" s="217"/>
      <c r="BA18" s="217"/>
      <c r="BB18" s="217"/>
      <c r="BC18" s="217"/>
      <c r="BD18" s="218"/>
    </row>
    <row r="19" spans="1:56" ht="39.950000000000003" customHeight="1" x14ac:dyDescent="0.4">
      <c r="A19" s="71"/>
      <c r="B19" s="86">
        <f t="shared" si="2"/>
        <v>6</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 t="shared" si="3"/>
        <v>0</v>
      </c>
      <c r="AV19" s="213"/>
      <c r="AW19" s="214">
        <f t="shared" si="1"/>
        <v>0</v>
      </c>
      <c r="AX19" s="215"/>
      <c r="AY19" s="216"/>
      <c r="AZ19" s="217"/>
      <c r="BA19" s="217"/>
      <c r="BB19" s="217"/>
      <c r="BC19" s="217"/>
      <c r="BD19" s="218"/>
    </row>
    <row r="20" spans="1:56" ht="39.950000000000003" customHeight="1" x14ac:dyDescent="0.4">
      <c r="A20" s="71"/>
      <c r="B20" s="86">
        <f t="shared" si="2"/>
        <v>7</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IF($AZ$3="４週",SUM(P20:AQ20),IF($AZ$3="暦月",SUM(P20:AT20),""))</f>
        <v>0</v>
      </c>
      <c r="AV20" s="213"/>
      <c r="AW20" s="214">
        <f t="shared" si="1"/>
        <v>0</v>
      </c>
      <c r="AX20" s="215"/>
      <c r="AY20" s="216"/>
      <c r="AZ20" s="217"/>
      <c r="BA20" s="217"/>
      <c r="BB20" s="217"/>
      <c r="BC20" s="217"/>
      <c r="BD20" s="218"/>
    </row>
    <row r="21" spans="1:56" ht="39.950000000000003" customHeight="1" x14ac:dyDescent="0.4">
      <c r="A21" s="71"/>
      <c r="B21" s="86">
        <f t="shared" si="2"/>
        <v>8</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216"/>
      <c r="AZ21" s="217"/>
      <c r="BA21" s="217"/>
      <c r="BB21" s="217"/>
      <c r="BC21" s="217"/>
      <c r="BD21" s="218"/>
    </row>
    <row r="22" spans="1:56" ht="39.950000000000003" customHeight="1" x14ac:dyDescent="0.4">
      <c r="A22" s="71"/>
      <c r="B22" s="86">
        <f t="shared" si="2"/>
        <v>9</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216"/>
      <c r="AZ22" s="217"/>
      <c r="BA22" s="217"/>
      <c r="BB22" s="217"/>
      <c r="BC22" s="217"/>
      <c r="BD22" s="218"/>
    </row>
    <row r="23" spans="1:56" ht="39.950000000000003" customHeight="1" x14ac:dyDescent="0.4">
      <c r="A23" s="71"/>
      <c r="B23" s="86">
        <f t="shared" si="2"/>
        <v>10</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216"/>
      <c r="AZ23" s="217"/>
      <c r="BA23" s="217"/>
      <c r="BB23" s="217"/>
      <c r="BC23" s="217"/>
      <c r="BD23" s="218"/>
    </row>
    <row r="24" spans="1:56" ht="39.950000000000003" customHeight="1" x14ac:dyDescent="0.4">
      <c r="A24" s="71"/>
      <c r="B24" s="86">
        <f t="shared" si="2"/>
        <v>11</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216"/>
      <c r="AZ24" s="217"/>
      <c r="BA24" s="217"/>
      <c r="BB24" s="217"/>
      <c r="BC24" s="217"/>
      <c r="BD24" s="218"/>
    </row>
    <row r="25" spans="1:56" ht="39.950000000000003" customHeight="1" x14ac:dyDescent="0.4">
      <c r="A25" s="71"/>
      <c r="B25" s="86">
        <f t="shared" si="2"/>
        <v>12</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216"/>
      <c r="AZ25" s="217"/>
      <c r="BA25" s="217"/>
      <c r="BB25" s="217"/>
      <c r="BC25" s="217"/>
      <c r="BD25" s="218"/>
    </row>
    <row r="26" spans="1:56" ht="39.950000000000003" customHeight="1" x14ac:dyDescent="0.4">
      <c r="A26" s="71"/>
      <c r="B26" s="86">
        <f t="shared" si="2"/>
        <v>13</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216"/>
      <c r="AZ26" s="217"/>
      <c r="BA26" s="217"/>
      <c r="BB26" s="217"/>
      <c r="BC26" s="217"/>
      <c r="BD26" s="218"/>
    </row>
    <row r="27" spans="1:56" ht="39.950000000000003" customHeight="1" x14ac:dyDescent="0.4">
      <c r="A27" s="71"/>
      <c r="B27" s="86">
        <f t="shared" si="2"/>
        <v>14</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216"/>
      <c r="AZ27" s="217"/>
      <c r="BA27" s="217"/>
      <c r="BB27" s="217"/>
      <c r="BC27" s="217"/>
      <c r="BD27" s="218"/>
    </row>
    <row r="28" spans="1:56" ht="39.950000000000003" customHeight="1" x14ac:dyDescent="0.4">
      <c r="A28" s="71"/>
      <c r="B28" s="86">
        <f t="shared" si="2"/>
        <v>15</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216"/>
      <c r="AZ28" s="217"/>
      <c r="BA28" s="217"/>
      <c r="BB28" s="217"/>
      <c r="BC28" s="217"/>
      <c r="BD28" s="218"/>
    </row>
    <row r="29" spans="1:56" ht="39.950000000000003" customHeight="1" x14ac:dyDescent="0.4">
      <c r="A29" s="71"/>
      <c r="B29" s="86">
        <f t="shared" si="2"/>
        <v>16</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216"/>
      <c r="AZ29" s="217"/>
      <c r="BA29" s="217"/>
      <c r="BB29" s="217"/>
      <c r="BC29" s="217"/>
      <c r="BD29" s="218"/>
    </row>
    <row r="30" spans="1:56" ht="39.950000000000003" customHeight="1" x14ac:dyDescent="0.4">
      <c r="A30" s="71"/>
      <c r="B30" s="86">
        <f t="shared" si="2"/>
        <v>17</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si="3"/>
        <v>0</v>
      </c>
      <c r="AV30" s="213"/>
      <c r="AW30" s="214">
        <f t="shared" si="1"/>
        <v>0</v>
      </c>
      <c r="AX30" s="215"/>
      <c r="AY30" s="216"/>
      <c r="AZ30" s="217"/>
      <c r="BA30" s="217"/>
      <c r="BB30" s="217"/>
      <c r="BC30" s="217"/>
      <c r="BD30" s="218"/>
    </row>
    <row r="31" spans="1:56" ht="39.950000000000003" customHeight="1" x14ac:dyDescent="0.4">
      <c r="A31" s="71"/>
      <c r="B31" s="86">
        <f t="shared" ref="B31:B94" si="4">B30+1</f>
        <v>18</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 si="5">IF($AZ$3="４週",SUM(P31:AQ31),IF($AZ$3="暦月",SUM(P31:AT31),""))</f>
        <v>0</v>
      </c>
      <c r="AV31" s="213"/>
      <c r="AW31" s="214">
        <f t="shared" si="1"/>
        <v>0</v>
      </c>
      <c r="AX31" s="215"/>
      <c r="AY31" s="216"/>
      <c r="AZ31" s="217"/>
      <c r="BA31" s="217"/>
      <c r="BB31" s="217"/>
      <c r="BC31" s="217"/>
      <c r="BD31" s="218"/>
    </row>
    <row r="32" spans="1:56" ht="39.950000000000003" customHeight="1" x14ac:dyDescent="0.4">
      <c r="A32" s="71"/>
      <c r="B32" s="86">
        <f t="shared" si="4"/>
        <v>19</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ref="AU32:AU95" si="6">IF($AZ$3="４週",SUM(P32:AQ32),IF($AZ$3="暦月",SUM(P32:AT32),""))</f>
        <v>0</v>
      </c>
      <c r="AV32" s="213"/>
      <c r="AW32" s="214">
        <f t="shared" si="1"/>
        <v>0</v>
      </c>
      <c r="AX32" s="215"/>
      <c r="AY32" s="216"/>
      <c r="AZ32" s="217"/>
      <c r="BA32" s="217"/>
      <c r="BB32" s="217"/>
      <c r="BC32" s="217"/>
      <c r="BD32" s="218"/>
    </row>
    <row r="33" spans="1:56" ht="39.950000000000003" customHeight="1" x14ac:dyDescent="0.4">
      <c r="A33" s="71"/>
      <c r="B33" s="86">
        <f t="shared" si="4"/>
        <v>20</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216"/>
      <c r="AZ33" s="217"/>
      <c r="BA33" s="217"/>
      <c r="BB33" s="217"/>
      <c r="BC33" s="217"/>
      <c r="BD33" s="218"/>
    </row>
    <row r="34" spans="1:56" ht="39.950000000000003" customHeight="1" x14ac:dyDescent="0.4">
      <c r="A34" s="71"/>
      <c r="B34" s="86">
        <f t="shared" si="4"/>
        <v>21</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216"/>
      <c r="AZ34" s="217"/>
      <c r="BA34" s="217"/>
      <c r="BB34" s="217"/>
      <c r="BC34" s="217"/>
      <c r="BD34" s="218"/>
    </row>
    <row r="35" spans="1:56" ht="39.950000000000003" customHeight="1" x14ac:dyDescent="0.4">
      <c r="A35" s="71"/>
      <c r="B35" s="86">
        <f t="shared" si="4"/>
        <v>22</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216"/>
      <c r="AZ35" s="217"/>
      <c r="BA35" s="217"/>
      <c r="BB35" s="217"/>
      <c r="BC35" s="217"/>
      <c r="BD35" s="218"/>
    </row>
    <row r="36" spans="1:56" ht="39.950000000000003" customHeight="1" x14ac:dyDescent="0.4">
      <c r="A36" s="71"/>
      <c r="B36" s="86">
        <f t="shared" si="4"/>
        <v>23</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216"/>
      <c r="AZ36" s="217"/>
      <c r="BA36" s="217"/>
      <c r="BB36" s="217"/>
      <c r="BC36" s="217"/>
      <c r="BD36" s="218"/>
    </row>
    <row r="37" spans="1:56" ht="39.950000000000003" customHeight="1" x14ac:dyDescent="0.4">
      <c r="A37" s="71"/>
      <c r="B37" s="86">
        <f t="shared" si="4"/>
        <v>24</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216"/>
      <c r="AZ37" s="217"/>
      <c r="BA37" s="217"/>
      <c r="BB37" s="217"/>
      <c r="BC37" s="217"/>
      <c r="BD37" s="218"/>
    </row>
    <row r="38" spans="1:56" ht="39.950000000000003" customHeight="1" x14ac:dyDescent="0.4">
      <c r="A38" s="71"/>
      <c r="B38" s="86">
        <f t="shared" si="4"/>
        <v>25</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216"/>
      <c r="AZ38" s="217"/>
      <c r="BA38" s="217"/>
      <c r="BB38" s="217"/>
      <c r="BC38" s="217"/>
      <c r="BD38" s="218"/>
    </row>
    <row r="39" spans="1:56" ht="39.950000000000003" customHeight="1" x14ac:dyDescent="0.4">
      <c r="A39" s="71"/>
      <c r="B39" s="86">
        <f t="shared" si="4"/>
        <v>26</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216"/>
      <c r="AZ39" s="217"/>
      <c r="BA39" s="217"/>
      <c r="BB39" s="217"/>
      <c r="BC39" s="217"/>
      <c r="BD39" s="218"/>
    </row>
    <row r="40" spans="1:56" ht="39.950000000000003" customHeight="1" x14ac:dyDescent="0.4">
      <c r="A40" s="71"/>
      <c r="B40" s="86">
        <f t="shared" si="4"/>
        <v>27</v>
      </c>
      <c r="C40" s="202"/>
      <c r="D40" s="203"/>
      <c r="E40" s="204"/>
      <c r="F40" s="205"/>
      <c r="G40" s="206"/>
      <c r="H40" s="207"/>
      <c r="I40" s="207"/>
      <c r="J40" s="207"/>
      <c r="K40" s="208"/>
      <c r="L40" s="209"/>
      <c r="M40" s="210"/>
      <c r="N40" s="210"/>
      <c r="O40" s="211"/>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2">
        <f t="shared" si="6"/>
        <v>0</v>
      </c>
      <c r="AV40" s="213"/>
      <c r="AW40" s="214">
        <f t="shared" si="1"/>
        <v>0</v>
      </c>
      <c r="AX40" s="215"/>
      <c r="AY40" s="216"/>
      <c r="AZ40" s="217"/>
      <c r="BA40" s="217"/>
      <c r="BB40" s="217"/>
      <c r="BC40" s="217"/>
      <c r="BD40" s="218"/>
    </row>
    <row r="41" spans="1:56" ht="39.950000000000003" customHeight="1" x14ac:dyDescent="0.4">
      <c r="A41" s="71"/>
      <c r="B41" s="86">
        <f t="shared" si="4"/>
        <v>28</v>
      </c>
      <c r="C41" s="202"/>
      <c r="D41" s="203"/>
      <c r="E41" s="204"/>
      <c r="F41" s="205"/>
      <c r="G41" s="206"/>
      <c r="H41" s="207"/>
      <c r="I41" s="207"/>
      <c r="J41" s="207"/>
      <c r="K41" s="208"/>
      <c r="L41" s="209"/>
      <c r="M41" s="210"/>
      <c r="N41" s="210"/>
      <c r="O41" s="211"/>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2">
        <f t="shared" si="6"/>
        <v>0</v>
      </c>
      <c r="AV41" s="213"/>
      <c r="AW41" s="214">
        <f t="shared" si="1"/>
        <v>0</v>
      </c>
      <c r="AX41" s="215"/>
      <c r="AY41" s="216"/>
      <c r="AZ41" s="217"/>
      <c r="BA41" s="217"/>
      <c r="BB41" s="217"/>
      <c r="BC41" s="217"/>
      <c r="BD41" s="218"/>
    </row>
    <row r="42" spans="1:56" ht="39.950000000000003" customHeight="1" x14ac:dyDescent="0.4">
      <c r="A42" s="71"/>
      <c r="B42" s="86">
        <f t="shared" si="4"/>
        <v>29</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216"/>
      <c r="AZ42" s="217"/>
      <c r="BA42" s="217"/>
      <c r="BB42" s="217"/>
      <c r="BC42" s="217"/>
      <c r="BD42" s="218"/>
    </row>
    <row r="43" spans="1:56" ht="39.950000000000003" customHeight="1" x14ac:dyDescent="0.4">
      <c r="A43" s="71"/>
      <c r="B43" s="86">
        <f t="shared" si="4"/>
        <v>30</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216"/>
      <c r="AZ43" s="217"/>
      <c r="BA43" s="217"/>
      <c r="BB43" s="217"/>
      <c r="BC43" s="217"/>
      <c r="BD43" s="218"/>
    </row>
    <row r="44" spans="1:56" ht="39.950000000000003" customHeight="1" x14ac:dyDescent="0.4">
      <c r="A44" s="71"/>
      <c r="B44" s="86">
        <f t="shared" si="4"/>
        <v>31</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216"/>
      <c r="AZ44" s="217"/>
      <c r="BA44" s="217"/>
      <c r="BB44" s="217"/>
      <c r="BC44" s="217"/>
      <c r="BD44" s="218"/>
    </row>
    <row r="45" spans="1:56" ht="39.950000000000003" customHeight="1" x14ac:dyDescent="0.4">
      <c r="A45" s="71"/>
      <c r="B45" s="86">
        <f t="shared" si="4"/>
        <v>32</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si="1"/>
        <v>0</v>
      </c>
      <c r="AX45" s="215"/>
      <c r="AY45" s="216"/>
      <c r="AZ45" s="217"/>
      <c r="BA45" s="217"/>
      <c r="BB45" s="217"/>
      <c r="BC45" s="217"/>
      <c r="BD45" s="218"/>
    </row>
    <row r="46" spans="1:56" ht="39.950000000000003" customHeight="1" x14ac:dyDescent="0.4">
      <c r="A46" s="71"/>
      <c r="B46" s="86">
        <f t="shared" si="4"/>
        <v>33</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ref="AW46:AW77" si="7">IF($AZ$3="４週",AU46/4,IF($AZ$3="暦月",AU46/($AZ$7/7),""))</f>
        <v>0</v>
      </c>
      <c r="AX46" s="215"/>
      <c r="AY46" s="216"/>
      <c r="AZ46" s="217"/>
      <c r="BA46" s="217"/>
      <c r="BB46" s="217"/>
      <c r="BC46" s="217"/>
      <c r="BD46" s="218"/>
    </row>
    <row r="47" spans="1:56" ht="39.950000000000003" customHeight="1" x14ac:dyDescent="0.4">
      <c r="A47" s="71"/>
      <c r="B47" s="86">
        <f t="shared" si="4"/>
        <v>34</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216"/>
      <c r="AZ47" s="217"/>
      <c r="BA47" s="217"/>
      <c r="BB47" s="217"/>
      <c r="BC47" s="217"/>
      <c r="BD47" s="218"/>
    </row>
    <row r="48" spans="1:56" ht="39.950000000000003" customHeight="1" x14ac:dyDescent="0.4">
      <c r="A48" s="71"/>
      <c r="B48" s="86">
        <f t="shared" si="4"/>
        <v>35</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216"/>
      <c r="AZ48" s="217"/>
      <c r="BA48" s="217"/>
      <c r="BB48" s="217"/>
      <c r="BC48" s="217"/>
      <c r="BD48" s="218"/>
    </row>
    <row r="49" spans="1:56" ht="39.950000000000003" customHeight="1" x14ac:dyDescent="0.4">
      <c r="A49" s="71"/>
      <c r="B49" s="86">
        <f t="shared" si="4"/>
        <v>36</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216"/>
      <c r="AZ49" s="217"/>
      <c r="BA49" s="217"/>
      <c r="BB49" s="217"/>
      <c r="BC49" s="217"/>
      <c r="BD49" s="218"/>
    </row>
    <row r="50" spans="1:56" ht="39.950000000000003" customHeight="1" x14ac:dyDescent="0.4">
      <c r="A50" s="71"/>
      <c r="B50" s="86">
        <f t="shared" si="4"/>
        <v>37</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216"/>
      <c r="AZ50" s="217"/>
      <c r="BA50" s="217"/>
      <c r="BB50" s="217"/>
      <c r="BC50" s="217"/>
      <c r="BD50" s="218"/>
    </row>
    <row r="51" spans="1:56" ht="39.950000000000003" customHeight="1" x14ac:dyDescent="0.4">
      <c r="A51" s="71"/>
      <c r="B51" s="86">
        <f t="shared" si="4"/>
        <v>38</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216"/>
      <c r="AZ51" s="217"/>
      <c r="BA51" s="217"/>
      <c r="BB51" s="217"/>
      <c r="BC51" s="217"/>
      <c r="BD51" s="218"/>
    </row>
    <row r="52" spans="1:56" ht="39.950000000000003" customHeight="1" x14ac:dyDescent="0.4">
      <c r="A52" s="71"/>
      <c r="B52" s="86">
        <f t="shared" si="4"/>
        <v>39</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216"/>
      <c r="AZ52" s="217"/>
      <c r="BA52" s="217"/>
      <c r="BB52" s="217"/>
      <c r="BC52" s="217"/>
      <c r="BD52" s="218"/>
    </row>
    <row r="53" spans="1:56" ht="39.950000000000003" customHeight="1" x14ac:dyDescent="0.4">
      <c r="A53" s="71"/>
      <c r="B53" s="86">
        <f t="shared" si="4"/>
        <v>40</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216"/>
      <c r="AZ53" s="217"/>
      <c r="BA53" s="217"/>
      <c r="BB53" s="217"/>
      <c r="BC53" s="217"/>
      <c r="BD53" s="218"/>
    </row>
    <row r="54" spans="1:56" ht="39.950000000000003" customHeight="1" x14ac:dyDescent="0.4">
      <c r="A54" s="71"/>
      <c r="B54" s="86">
        <f t="shared" si="4"/>
        <v>41</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216"/>
      <c r="AZ54" s="217"/>
      <c r="BA54" s="217"/>
      <c r="BB54" s="217"/>
      <c r="BC54" s="217"/>
      <c r="BD54" s="218"/>
    </row>
    <row r="55" spans="1:56" ht="39.950000000000003" customHeight="1" x14ac:dyDescent="0.4">
      <c r="A55" s="71"/>
      <c r="B55" s="86">
        <f t="shared" si="4"/>
        <v>42</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216"/>
      <c r="AZ55" s="217"/>
      <c r="BA55" s="217"/>
      <c r="BB55" s="217"/>
      <c r="BC55" s="217"/>
      <c r="BD55" s="218"/>
    </row>
    <row r="56" spans="1:56" ht="39.950000000000003" customHeight="1" x14ac:dyDescent="0.4">
      <c r="A56" s="71"/>
      <c r="B56" s="86">
        <f t="shared" si="4"/>
        <v>43</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216"/>
      <c r="AZ56" s="217"/>
      <c r="BA56" s="217"/>
      <c r="BB56" s="217"/>
      <c r="BC56" s="217"/>
      <c r="BD56" s="218"/>
    </row>
    <row r="57" spans="1:56" ht="39.950000000000003" customHeight="1" x14ac:dyDescent="0.4">
      <c r="A57" s="71"/>
      <c r="B57" s="86">
        <f t="shared" si="4"/>
        <v>44</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216"/>
      <c r="AZ57" s="217"/>
      <c r="BA57" s="217"/>
      <c r="BB57" s="217"/>
      <c r="BC57" s="217"/>
      <c r="BD57" s="218"/>
    </row>
    <row r="58" spans="1:56" ht="39.950000000000003" customHeight="1" x14ac:dyDescent="0.4">
      <c r="A58" s="71"/>
      <c r="B58" s="86">
        <f t="shared" si="4"/>
        <v>45</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216"/>
      <c r="AZ58" s="217"/>
      <c r="BA58" s="217"/>
      <c r="BB58" s="217"/>
      <c r="BC58" s="217"/>
      <c r="BD58" s="218"/>
    </row>
    <row r="59" spans="1:56" ht="39.950000000000003" customHeight="1" x14ac:dyDescent="0.4">
      <c r="A59" s="71"/>
      <c r="B59" s="86">
        <f t="shared" si="4"/>
        <v>46</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216"/>
      <c r="AZ59" s="217"/>
      <c r="BA59" s="217"/>
      <c r="BB59" s="217"/>
      <c r="BC59" s="217"/>
      <c r="BD59" s="218"/>
    </row>
    <row r="60" spans="1:56" ht="39.950000000000003" customHeight="1" x14ac:dyDescent="0.4">
      <c r="A60" s="71"/>
      <c r="B60" s="86">
        <f t="shared" si="4"/>
        <v>47</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216"/>
      <c r="AZ60" s="217"/>
      <c r="BA60" s="217"/>
      <c r="BB60" s="217"/>
      <c r="BC60" s="217"/>
      <c r="BD60" s="218"/>
    </row>
    <row r="61" spans="1:56" ht="39.950000000000003" customHeight="1" x14ac:dyDescent="0.4">
      <c r="A61" s="71"/>
      <c r="B61" s="86">
        <f t="shared" si="4"/>
        <v>48</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216"/>
      <c r="AZ61" s="217"/>
      <c r="BA61" s="217"/>
      <c r="BB61" s="217"/>
      <c r="BC61" s="217"/>
      <c r="BD61" s="218"/>
    </row>
    <row r="62" spans="1:56" ht="39.950000000000003" customHeight="1" x14ac:dyDescent="0.4">
      <c r="A62" s="71"/>
      <c r="B62" s="86">
        <f t="shared" si="4"/>
        <v>49</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216"/>
      <c r="AZ62" s="217"/>
      <c r="BA62" s="217"/>
      <c r="BB62" s="217"/>
      <c r="BC62" s="217"/>
      <c r="BD62" s="218"/>
    </row>
    <row r="63" spans="1:56" ht="39.950000000000003" customHeight="1" x14ac:dyDescent="0.4">
      <c r="A63" s="71"/>
      <c r="B63" s="86">
        <f t="shared" si="4"/>
        <v>50</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216"/>
      <c r="AZ63" s="217"/>
      <c r="BA63" s="217"/>
      <c r="BB63" s="217"/>
      <c r="BC63" s="217"/>
      <c r="BD63" s="218"/>
    </row>
    <row r="64" spans="1:56" ht="39.950000000000003" customHeight="1" x14ac:dyDescent="0.4">
      <c r="A64" s="71"/>
      <c r="B64" s="86">
        <f t="shared" si="4"/>
        <v>51</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216"/>
      <c r="AZ64" s="217"/>
      <c r="BA64" s="217"/>
      <c r="BB64" s="217"/>
      <c r="BC64" s="217"/>
      <c r="BD64" s="218"/>
    </row>
    <row r="65" spans="1:56" ht="39.950000000000003" customHeight="1" x14ac:dyDescent="0.4">
      <c r="A65" s="71"/>
      <c r="B65" s="86">
        <f t="shared" si="4"/>
        <v>52</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216"/>
      <c r="AZ65" s="217"/>
      <c r="BA65" s="217"/>
      <c r="BB65" s="217"/>
      <c r="BC65" s="217"/>
      <c r="BD65" s="218"/>
    </row>
    <row r="66" spans="1:56" ht="39.950000000000003" customHeight="1" x14ac:dyDescent="0.4">
      <c r="A66" s="71"/>
      <c r="B66" s="86">
        <f t="shared" si="4"/>
        <v>53</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216"/>
      <c r="AZ66" s="217"/>
      <c r="BA66" s="217"/>
      <c r="BB66" s="217"/>
      <c r="BC66" s="217"/>
      <c r="BD66" s="218"/>
    </row>
    <row r="67" spans="1:56" ht="39.950000000000003" customHeight="1" x14ac:dyDescent="0.4">
      <c r="A67" s="71"/>
      <c r="B67" s="86">
        <f t="shared" si="4"/>
        <v>54</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216"/>
      <c r="AZ67" s="217"/>
      <c r="BA67" s="217"/>
      <c r="BB67" s="217"/>
      <c r="BC67" s="217"/>
      <c r="BD67" s="218"/>
    </row>
    <row r="68" spans="1:56" ht="39.950000000000003" customHeight="1" x14ac:dyDescent="0.4">
      <c r="A68" s="71"/>
      <c r="B68" s="86">
        <f t="shared" si="4"/>
        <v>55</v>
      </c>
      <c r="C68" s="202"/>
      <c r="D68" s="203"/>
      <c r="E68" s="204"/>
      <c r="F68" s="205"/>
      <c r="G68" s="206"/>
      <c r="H68" s="207"/>
      <c r="I68" s="207"/>
      <c r="J68" s="207"/>
      <c r="K68" s="208"/>
      <c r="L68" s="209"/>
      <c r="M68" s="210"/>
      <c r="N68" s="210"/>
      <c r="O68" s="211"/>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2">
        <f t="shared" si="6"/>
        <v>0</v>
      </c>
      <c r="AV68" s="213"/>
      <c r="AW68" s="214">
        <f t="shared" si="7"/>
        <v>0</v>
      </c>
      <c r="AX68" s="215"/>
      <c r="AY68" s="216"/>
      <c r="AZ68" s="217"/>
      <c r="BA68" s="217"/>
      <c r="BB68" s="217"/>
      <c r="BC68" s="217"/>
      <c r="BD68" s="218"/>
    </row>
    <row r="69" spans="1:56" ht="39.950000000000003" customHeight="1" x14ac:dyDescent="0.4">
      <c r="A69" s="71"/>
      <c r="B69" s="86">
        <f t="shared" si="4"/>
        <v>56</v>
      </c>
      <c r="C69" s="202"/>
      <c r="D69" s="203"/>
      <c r="E69" s="204"/>
      <c r="F69" s="205"/>
      <c r="G69" s="206"/>
      <c r="H69" s="207"/>
      <c r="I69" s="207"/>
      <c r="J69" s="207"/>
      <c r="K69" s="208"/>
      <c r="L69" s="209"/>
      <c r="M69" s="210"/>
      <c r="N69" s="210"/>
      <c r="O69" s="211"/>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2">
        <f t="shared" si="6"/>
        <v>0</v>
      </c>
      <c r="AV69" s="213"/>
      <c r="AW69" s="214">
        <f t="shared" si="7"/>
        <v>0</v>
      </c>
      <c r="AX69" s="215"/>
      <c r="AY69" s="216"/>
      <c r="AZ69" s="217"/>
      <c r="BA69" s="217"/>
      <c r="BB69" s="217"/>
      <c r="BC69" s="217"/>
      <c r="BD69" s="218"/>
    </row>
    <row r="70" spans="1:56" ht="39.950000000000003" customHeight="1" x14ac:dyDescent="0.4">
      <c r="A70" s="71"/>
      <c r="B70" s="86">
        <f t="shared" si="4"/>
        <v>57</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216"/>
      <c r="AZ70" s="217"/>
      <c r="BA70" s="217"/>
      <c r="BB70" s="217"/>
      <c r="BC70" s="217"/>
      <c r="BD70" s="218"/>
    </row>
    <row r="71" spans="1:56" ht="39.950000000000003" customHeight="1" x14ac:dyDescent="0.4">
      <c r="A71" s="71"/>
      <c r="B71" s="86">
        <f t="shared" si="4"/>
        <v>58</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216"/>
      <c r="AZ71" s="217"/>
      <c r="BA71" s="217"/>
      <c r="BB71" s="217"/>
      <c r="BC71" s="217"/>
      <c r="BD71" s="218"/>
    </row>
    <row r="72" spans="1:56" ht="39.950000000000003" customHeight="1" x14ac:dyDescent="0.4">
      <c r="A72" s="71"/>
      <c r="B72" s="86">
        <f t="shared" si="4"/>
        <v>59</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216"/>
      <c r="AZ72" s="217"/>
      <c r="BA72" s="217"/>
      <c r="BB72" s="217"/>
      <c r="BC72" s="217"/>
      <c r="BD72" s="218"/>
    </row>
    <row r="73" spans="1:56" ht="39.950000000000003" customHeight="1" x14ac:dyDescent="0.4">
      <c r="A73" s="71"/>
      <c r="B73" s="86">
        <f t="shared" si="4"/>
        <v>60</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216"/>
      <c r="AZ73" s="217"/>
      <c r="BA73" s="217"/>
      <c r="BB73" s="217"/>
      <c r="BC73" s="217"/>
      <c r="BD73" s="218"/>
    </row>
    <row r="74" spans="1:56" ht="39.950000000000003" customHeight="1" x14ac:dyDescent="0.4">
      <c r="A74" s="71"/>
      <c r="B74" s="86">
        <f t="shared" si="4"/>
        <v>61</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216"/>
      <c r="AZ74" s="217"/>
      <c r="BA74" s="217"/>
      <c r="BB74" s="217"/>
      <c r="BC74" s="217"/>
      <c r="BD74" s="218"/>
    </row>
    <row r="75" spans="1:56" ht="39.950000000000003" customHeight="1" x14ac:dyDescent="0.4">
      <c r="A75" s="71"/>
      <c r="B75" s="86">
        <f t="shared" si="4"/>
        <v>62</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216"/>
      <c r="AZ75" s="217"/>
      <c r="BA75" s="217"/>
      <c r="BB75" s="217"/>
      <c r="BC75" s="217"/>
      <c r="BD75" s="218"/>
    </row>
    <row r="76" spans="1:56" ht="39.950000000000003" customHeight="1" x14ac:dyDescent="0.4">
      <c r="A76" s="71"/>
      <c r="B76" s="86">
        <f t="shared" si="4"/>
        <v>63</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216"/>
      <c r="AZ76" s="217"/>
      <c r="BA76" s="217"/>
      <c r="BB76" s="217"/>
      <c r="BC76" s="217"/>
      <c r="BD76" s="218"/>
    </row>
    <row r="77" spans="1:56" ht="39.950000000000003" customHeight="1" x14ac:dyDescent="0.4">
      <c r="A77" s="71"/>
      <c r="B77" s="86">
        <f t="shared" si="4"/>
        <v>64</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si="7"/>
        <v>0</v>
      </c>
      <c r="AX77" s="215"/>
      <c r="AY77" s="216"/>
      <c r="AZ77" s="217"/>
      <c r="BA77" s="217"/>
      <c r="BB77" s="217"/>
      <c r="BC77" s="217"/>
      <c r="BD77" s="218"/>
    </row>
    <row r="78" spans="1:56" ht="39.950000000000003" customHeight="1" x14ac:dyDescent="0.4">
      <c r="A78" s="71"/>
      <c r="B78" s="86">
        <f t="shared" si="4"/>
        <v>65</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ref="AW78:AW113" si="8">IF($AZ$3="４週",AU78/4,IF($AZ$3="暦月",AU78/($AZ$7/7),""))</f>
        <v>0</v>
      </c>
      <c r="AX78" s="215"/>
      <c r="AY78" s="216"/>
      <c r="AZ78" s="217"/>
      <c r="BA78" s="217"/>
      <c r="BB78" s="217"/>
      <c r="BC78" s="217"/>
      <c r="BD78" s="218"/>
    </row>
    <row r="79" spans="1:56" ht="39.950000000000003" customHeight="1" x14ac:dyDescent="0.4">
      <c r="A79" s="71"/>
      <c r="B79" s="86">
        <f t="shared" si="4"/>
        <v>66</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216"/>
      <c r="AZ79" s="217"/>
      <c r="BA79" s="217"/>
      <c r="BB79" s="217"/>
      <c r="BC79" s="217"/>
      <c r="BD79" s="218"/>
    </row>
    <row r="80" spans="1:56" ht="39.950000000000003" customHeight="1" x14ac:dyDescent="0.4">
      <c r="A80" s="71"/>
      <c r="B80" s="86">
        <f t="shared" si="4"/>
        <v>67</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216"/>
      <c r="AZ80" s="217"/>
      <c r="BA80" s="217"/>
      <c r="BB80" s="217"/>
      <c r="BC80" s="217"/>
      <c r="BD80" s="218"/>
    </row>
    <row r="81" spans="1:56" ht="39.950000000000003" customHeight="1" x14ac:dyDescent="0.4">
      <c r="A81" s="71"/>
      <c r="B81" s="86">
        <f t="shared" si="4"/>
        <v>68</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216"/>
      <c r="AZ81" s="217"/>
      <c r="BA81" s="217"/>
      <c r="BB81" s="217"/>
      <c r="BC81" s="217"/>
      <c r="BD81" s="218"/>
    </row>
    <row r="82" spans="1:56" ht="39.950000000000003" customHeight="1" x14ac:dyDescent="0.4">
      <c r="A82" s="71"/>
      <c r="B82" s="86">
        <f t="shared" si="4"/>
        <v>69</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216"/>
      <c r="AZ82" s="217"/>
      <c r="BA82" s="217"/>
      <c r="BB82" s="217"/>
      <c r="BC82" s="217"/>
      <c r="BD82" s="218"/>
    </row>
    <row r="83" spans="1:56" ht="39.950000000000003" customHeight="1" x14ac:dyDescent="0.4">
      <c r="A83" s="71"/>
      <c r="B83" s="86">
        <f t="shared" si="4"/>
        <v>70</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216"/>
      <c r="AZ83" s="217"/>
      <c r="BA83" s="217"/>
      <c r="BB83" s="217"/>
      <c r="BC83" s="217"/>
      <c r="BD83" s="218"/>
    </row>
    <row r="84" spans="1:56" ht="39.950000000000003" customHeight="1" x14ac:dyDescent="0.4">
      <c r="A84" s="71"/>
      <c r="B84" s="86">
        <f t="shared" si="4"/>
        <v>71</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216"/>
      <c r="AZ84" s="217"/>
      <c r="BA84" s="217"/>
      <c r="BB84" s="217"/>
      <c r="BC84" s="217"/>
      <c r="BD84" s="218"/>
    </row>
    <row r="85" spans="1:56" ht="39.950000000000003" customHeight="1" x14ac:dyDescent="0.4">
      <c r="A85" s="71"/>
      <c r="B85" s="86">
        <f t="shared" si="4"/>
        <v>72</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216"/>
      <c r="AZ85" s="217"/>
      <c r="BA85" s="217"/>
      <c r="BB85" s="217"/>
      <c r="BC85" s="217"/>
      <c r="BD85" s="218"/>
    </row>
    <row r="86" spans="1:56" ht="39.950000000000003" customHeight="1" x14ac:dyDescent="0.4">
      <c r="A86" s="71"/>
      <c r="B86" s="86">
        <f t="shared" si="4"/>
        <v>73</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216"/>
      <c r="AZ86" s="217"/>
      <c r="BA86" s="217"/>
      <c r="BB86" s="217"/>
      <c r="BC86" s="217"/>
      <c r="BD86" s="218"/>
    </row>
    <row r="87" spans="1:56" ht="39.950000000000003" customHeight="1" x14ac:dyDescent="0.4">
      <c r="A87" s="71"/>
      <c r="B87" s="86">
        <f t="shared" si="4"/>
        <v>74</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216"/>
      <c r="AZ87" s="217"/>
      <c r="BA87" s="217"/>
      <c r="BB87" s="217"/>
      <c r="BC87" s="217"/>
      <c r="BD87" s="218"/>
    </row>
    <row r="88" spans="1:56" ht="39.950000000000003" customHeight="1" x14ac:dyDescent="0.4">
      <c r="A88" s="71"/>
      <c r="B88" s="86">
        <f t="shared" si="4"/>
        <v>75</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216"/>
      <c r="AZ88" s="217"/>
      <c r="BA88" s="217"/>
      <c r="BB88" s="217"/>
      <c r="BC88" s="217"/>
      <c r="BD88" s="218"/>
    </row>
    <row r="89" spans="1:56" ht="39.950000000000003" customHeight="1" x14ac:dyDescent="0.4">
      <c r="A89" s="71"/>
      <c r="B89" s="86">
        <f t="shared" si="4"/>
        <v>76</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216"/>
      <c r="AZ89" s="217"/>
      <c r="BA89" s="217"/>
      <c r="BB89" s="217"/>
      <c r="BC89" s="217"/>
      <c r="BD89" s="218"/>
    </row>
    <row r="90" spans="1:56" ht="39.950000000000003" customHeight="1" x14ac:dyDescent="0.4">
      <c r="A90" s="71"/>
      <c r="B90" s="86">
        <f t="shared" si="4"/>
        <v>77</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216"/>
      <c r="AZ90" s="217"/>
      <c r="BA90" s="217"/>
      <c r="BB90" s="217"/>
      <c r="BC90" s="217"/>
      <c r="BD90" s="218"/>
    </row>
    <row r="91" spans="1:56" ht="39.950000000000003" customHeight="1" x14ac:dyDescent="0.4">
      <c r="A91" s="71"/>
      <c r="B91" s="86">
        <f t="shared" si="4"/>
        <v>78</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216"/>
      <c r="AZ91" s="217"/>
      <c r="BA91" s="217"/>
      <c r="BB91" s="217"/>
      <c r="BC91" s="217"/>
      <c r="BD91" s="218"/>
    </row>
    <row r="92" spans="1:56" ht="39.950000000000003" customHeight="1" x14ac:dyDescent="0.4">
      <c r="A92" s="71"/>
      <c r="B92" s="86">
        <f t="shared" si="4"/>
        <v>79</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216"/>
      <c r="AZ92" s="217"/>
      <c r="BA92" s="217"/>
      <c r="BB92" s="217"/>
      <c r="BC92" s="217"/>
      <c r="BD92" s="218"/>
    </row>
    <row r="93" spans="1:56" ht="39.950000000000003" customHeight="1" x14ac:dyDescent="0.4">
      <c r="A93" s="71"/>
      <c r="B93" s="86">
        <f t="shared" si="4"/>
        <v>80</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216"/>
      <c r="AZ93" s="217"/>
      <c r="BA93" s="217"/>
      <c r="BB93" s="217"/>
      <c r="BC93" s="217"/>
      <c r="BD93" s="218"/>
    </row>
    <row r="94" spans="1:56" ht="39.950000000000003" customHeight="1" x14ac:dyDescent="0.4">
      <c r="A94" s="71"/>
      <c r="B94" s="86">
        <f t="shared" si="4"/>
        <v>81</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216"/>
      <c r="AZ94" s="217"/>
      <c r="BA94" s="217"/>
      <c r="BB94" s="217"/>
      <c r="BC94" s="217"/>
      <c r="BD94" s="218"/>
    </row>
    <row r="95" spans="1:56" ht="39.950000000000003" customHeight="1" x14ac:dyDescent="0.4">
      <c r="A95" s="71"/>
      <c r="B95" s="86">
        <f t="shared" ref="B95:B113" si="9">B94+1</f>
        <v>82</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si="6"/>
        <v>0</v>
      </c>
      <c r="AV95" s="213"/>
      <c r="AW95" s="214">
        <f t="shared" si="8"/>
        <v>0</v>
      </c>
      <c r="AX95" s="215"/>
      <c r="AY95" s="216"/>
      <c r="AZ95" s="217"/>
      <c r="BA95" s="217"/>
      <c r="BB95" s="217"/>
      <c r="BC95" s="217"/>
      <c r="BD95" s="218"/>
    </row>
    <row r="96" spans="1:56" ht="39.950000000000003" customHeight="1" x14ac:dyDescent="0.4">
      <c r="A96" s="71"/>
      <c r="B96" s="86">
        <f t="shared" si="9"/>
        <v>83</v>
      </c>
      <c r="C96" s="202"/>
      <c r="D96" s="203"/>
      <c r="E96" s="204"/>
      <c r="F96" s="205"/>
      <c r="G96" s="206"/>
      <c r="H96" s="207"/>
      <c r="I96" s="207"/>
      <c r="J96" s="207"/>
      <c r="K96" s="208"/>
      <c r="L96" s="209"/>
      <c r="M96" s="210"/>
      <c r="N96" s="210"/>
      <c r="O96" s="211"/>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2">
        <f t="shared" ref="AU96:AU112" si="10">IF($AZ$3="４週",SUM(P96:AQ96),IF($AZ$3="暦月",SUM(P96:AT96),""))</f>
        <v>0</v>
      </c>
      <c r="AV96" s="213"/>
      <c r="AW96" s="214">
        <f t="shared" si="8"/>
        <v>0</v>
      </c>
      <c r="AX96" s="215"/>
      <c r="AY96" s="216"/>
      <c r="AZ96" s="217"/>
      <c r="BA96" s="217"/>
      <c r="BB96" s="217"/>
      <c r="BC96" s="217"/>
      <c r="BD96" s="218"/>
    </row>
    <row r="97" spans="1:56" ht="39.950000000000003" customHeight="1" x14ac:dyDescent="0.4">
      <c r="A97" s="71"/>
      <c r="B97" s="86">
        <f t="shared" si="9"/>
        <v>84</v>
      </c>
      <c r="C97" s="202"/>
      <c r="D97" s="203"/>
      <c r="E97" s="204"/>
      <c r="F97" s="205"/>
      <c r="G97" s="206"/>
      <c r="H97" s="207"/>
      <c r="I97" s="207"/>
      <c r="J97" s="207"/>
      <c r="K97" s="208"/>
      <c r="L97" s="209"/>
      <c r="M97" s="210"/>
      <c r="N97" s="210"/>
      <c r="O97" s="211"/>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2">
        <f t="shared" si="10"/>
        <v>0</v>
      </c>
      <c r="AV97" s="213"/>
      <c r="AW97" s="214">
        <f t="shared" si="8"/>
        <v>0</v>
      </c>
      <c r="AX97" s="215"/>
      <c r="AY97" s="216"/>
      <c r="AZ97" s="217"/>
      <c r="BA97" s="217"/>
      <c r="BB97" s="217"/>
      <c r="BC97" s="217"/>
      <c r="BD97" s="218"/>
    </row>
    <row r="98" spans="1:56" ht="39.950000000000003" customHeight="1" x14ac:dyDescent="0.4">
      <c r="A98" s="71"/>
      <c r="B98" s="86">
        <f t="shared" si="9"/>
        <v>85</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216"/>
      <c r="AZ98" s="217"/>
      <c r="BA98" s="217"/>
      <c r="BB98" s="217"/>
      <c r="BC98" s="217"/>
      <c r="BD98" s="218"/>
    </row>
    <row r="99" spans="1:56" ht="39.950000000000003" customHeight="1" x14ac:dyDescent="0.4">
      <c r="A99" s="71"/>
      <c r="B99" s="86">
        <f t="shared" si="9"/>
        <v>86</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216"/>
      <c r="AZ99" s="217"/>
      <c r="BA99" s="217"/>
      <c r="BB99" s="217"/>
      <c r="BC99" s="217"/>
      <c r="BD99" s="218"/>
    </row>
    <row r="100" spans="1:56" ht="39.950000000000003" customHeight="1" x14ac:dyDescent="0.4">
      <c r="A100" s="71"/>
      <c r="B100" s="86">
        <f t="shared" si="9"/>
        <v>87</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216"/>
      <c r="AZ100" s="217"/>
      <c r="BA100" s="217"/>
      <c r="BB100" s="217"/>
      <c r="BC100" s="217"/>
      <c r="BD100" s="218"/>
    </row>
    <row r="101" spans="1:56" ht="39.950000000000003" customHeight="1" x14ac:dyDescent="0.4">
      <c r="A101" s="71"/>
      <c r="B101" s="86">
        <f t="shared" si="9"/>
        <v>88</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216"/>
      <c r="AZ101" s="217"/>
      <c r="BA101" s="217"/>
      <c r="BB101" s="217"/>
      <c r="BC101" s="217"/>
      <c r="BD101" s="218"/>
    </row>
    <row r="102" spans="1:56" ht="39.950000000000003" customHeight="1" x14ac:dyDescent="0.4">
      <c r="A102" s="71"/>
      <c r="B102" s="86">
        <f t="shared" si="9"/>
        <v>89</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216"/>
      <c r="AZ102" s="217"/>
      <c r="BA102" s="217"/>
      <c r="BB102" s="217"/>
      <c r="BC102" s="217"/>
      <c r="BD102" s="218"/>
    </row>
    <row r="103" spans="1:56" ht="39.950000000000003" customHeight="1" x14ac:dyDescent="0.4">
      <c r="A103" s="71"/>
      <c r="B103" s="86">
        <f t="shared" si="9"/>
        <v>90</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216"/>
      <c r="AZ103" s="217"/>
      <c r="BA103" s="217"/>
      <c r="BB103" s="217"/>
      <c r="BC103" s="217"/>
      <c r="BD103" s="218"/>
    </row>
    <row r="104" spans="1:56" ht="39.950000000000003" customHeight="1" x14ac:dyDescent="0.4">
      <c r="A104" s="71"/>
      <c r="B104" s="86">
        <f t="shared" si="9"/>
        <v>91</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216"/>
      <c r="AZ104" s="217"/>
      <c r="BA104" s="217"/>
      <c r="BB104" s="217"/>
      <c r="BC104" s="217"/>
      <c r="BD104" s="218"/>
    </row>
    <row r="105" spans="1:56" ht="39.950000000000003" customHeight="1" x14ac:dyDescent="0.4">
      <c r="A105" s="71"/>
      <c r="B105" s="86">
        <f t="shared" si="9"/>
        <v>92</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216"/>
      <c r="AZ105" s="217"/>
      <c r="BA105" s="217"/>
      <c r="BB105" s="217"/>
      <c r="BC105" s="217"/>
      <c r="BD105" s="218"/>
    </row>
    <row r="106" spans="1:56" ht="39.950000000000003" customHeight="1" x14ac:dyDescent="0.4">
      <c r="A106" s="71"/>
      <c r="B106" s="86">
        <f t="shared" si="9"/>
        <v>93</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216"/>
      <c r="AZ106" s="217"/>
      <c r="BA106" s="217"/>
      <c r="BB106" s="217"/>
      <c r="BC106" s="217"/>
      <c r="BD106" s="218"/>
    </row>
    <row r="107" spans="1:56" ht="39.950000000000003" customHeight="1" x14ac:dyDescent="0.4">
      <c r="A107" s="71"/>
      <c r="B107" s="86">
        <f t="shared" si="9"/>
        <v>94</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216"/>
      <c r="AZ107" s="217"/>
      <c r="BA107" s="217"/>
      <c r="BB107" s="217"/>
      <c r="BC107" s="217"/>
      <c r="BD107" s="218"/>
    </row>
    <row r="108" spans="1:56" ht="39.950000000000003" customHeight="1" x14ac:dyDescent="0.4">
      <c r="A108" s="71"/>
      <c r="B108" s="86">
        <f t="shared" si="9"/>
        <v>95</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216"/>
      <c r="AZ108" s="217"/>
      <c r="BA108" s="217"/>
      <c r="BB108" s="217"/>
      <c r="BC108" s="217"/>
      <c r="BD108" s="218"/>
    </row>
    <row r="109" spans="1:56" ht="39.950000000000003" customHeight="1" x14ac:dyDescent="0.4">
      <c r="A109" s="71"/>
      <c r="B109" s="86">
        <f t="shared" si="9"/>
        <v>96</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216"/>
      <c r="AZ109" s="217"/>
      <c r="BA109" s="217"/>
      <c r="BB109" s="217"/>
      <c r="BC109" s="217"/>
      <c r="BD109" s="218"/>
    </row>
    <row r="110" spans="1:56" ht="39.950000000000003" customHeight="1" x14ac:dyDescent="0.4">
      <c r="A110" s="71"/>
      <c r="B110" s="86">
        <f t="shared" si="9"/>
        <v>97</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216"/>
      <c r="AZ110" s="217"/>
      <c r="BA110" s="217"/>
      <c r="BB110" s="217"/>
      <c r="BC110" s="217"/>
      <c r="BD110" s="218"/>
    </row>
    <row r="111" spans="1:56" ht="39.950000000000003" customHeight="1" x14ac:dyDescent="0.4">
      <c r="A111" s="71"/>
      <c r="B111" s="86">
        <f t="shared" si="9"/>
        <v>98</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216"/>
      <c r="AZ111" s="217"/>
      <c r="BA111" s="217"/>
      <c r="BB111" s="217"/>
      <c r="BC111" s="217"/>
      <c r="BD111" s="218"/>
    </row>
    <row r="112" spans="1:56" ht="39.950000000000003" customHeight="1" x14ac:dyDescent="0.4">
      <c r="A112" s="71"/>
      <c r="B112" s="86">
        <f t="shared" si="9"/>
        <v>99</v>
      </c>
      <c r="C112" s="202"/>
      <c r="D112" s="203"/>
      <c r="E112" s="204"/>
      <c r="F112" s="205"/>
      <c r="G112" s="206"/>
      <c r="H112" s="207"/>
      <c r="I112" s="207"/>
      <c r="J112" s="207"/>
      <c r="K112" s="208"/>
      <c r="L112" s="209"/>
      <c r="M112" s="210"/>
      <c r="N112" s="210"/>
      <c r="O112" s="211"/>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2">
        <f t="shared" si="10"/>
        <v>0</v>
      </c>
      <c r="AV112" s="213"/>
      <c r="AW112" s="214">
        <f t="shared" si="8"/>
        <v>0</v>
      </c>
      <c r="AX112" s="215"/>
      <c r="AY112" s="216"/>
      <c r="AZ112" s="217"/>
      <c r="BA112" s="217"/>
      <c r="BB112" s="217"/>
      <c r="BC112" s="217"/>
      <c r="BD112" s="218"/>
    </row>
    <row r="113" spans="1:56" ht="39.950000000000003" customHeight="1" thickBot="1" x14ac:dyDescent="0.45">
      <c r="A113" s="71"/>
      <c r="B113" s="87">
        <f t="shared" si="9"/>
        <v>100</v>
      </c>
      <c r="C113" s="233"/>
      <c r="D113" s="234"/>
      <c r="E113" s="235"/>
      <c r="F113" s="236"/>
      <c r="G113" s="237"/>
      <c r="H113" s="238"/>
      <c r="I113" s="238"/>
      <c r="J113" s="238"/>
      <c r="K113" s="239"/>
      <c r="L113" s="240"/>
      <c r="M113" s="241"/>
      <c r="N113" s="241"/>
      <c r="O113" s="242"/>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3">
        <f t="shared" si="3"/>
        <v>0</v>
      </c>
      <c r="AV113" s="244"/>
      <c r="AW113" s="245">
        <f t="shared" si="8"/>
        <v>0</v>
      </c>
      <c r="AX113" s="246"/>
      <c r="AY113" s="247"/>
      <c r="AZ113" s="248"/>
      <c r="BA113" s="248"/>
      <c r="BB113" s="248"/>
      <c r="BC113" s="248"/>
      <c r="BD113" s="249"/>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0" t="s">
        <v>35</v>
      </c>
      <c r="D116" s="250"/>
      <c r="E116" s="250" t="s">
        <v>36</v>
      </c>
      <c r="F116" s="250"/>
      <c r="G116" s="250"/>
      <c r="H116" s="250"/>
      <c r="I116" s="98"/>
      <c r="J116" s="252" t="s">
        <v>39</v>
      </c>
      <c r="K116" s="252"/>
      <c r="L116" s="252"/>
      <c r="M116" s="252"/>
      <c r="N116" s="67"/>
      <c r="O116" s="67"/>
      <c r="P116" s="96" t="s">
        <v>47</v>
      </c>
      <c r="Q116" s="96"/>
      <c r="R116" s="98"/>
      <c r="S116" s="98"/>
      <c r="T116" s="253" t="s">
        <v>7</v>
      </c>
      <c r="U116" s="254"/>
      <c r="V116" s="253" t="s">
        <v>8</v>
      </c>
      <c r="W116" s="255"/>
      <c r="X116" s="255"/>
      <c r="Y116" s="254"/>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1"/>
      <c r="D117" s="251"/>
      <c r="E117" s="251" t="s">
        <v>37</v>
      </c>
      <c r="F117" s="251"/>
      <c r="G117" s="251" t="s">
        <v>38</v>
      </c>
      <c r="H117" s="251"/>
      <c r="I117" s="98"/>
      <c r="J117" s="251" t="s">
        <v>37</v>
      </c>
      <c r="K117" s="251"/>
      <c r="L117" s="251" t="s">
        <v>38</v>
      </c>
      <c r="M117" s="251"/>
      <c r="N117" s="67"/>
      <c r="O117" s="67"/>
      <c r="P117" s="96" t="s">
        <v>44</v>
      </c>
      <c r="Q117" s="96"/>
      <c r="R117" s="98"/>
      <c r="S117" s="98"/>
      <c r="T117" s="253" t="s">
        <v>3</v>
      </c>
      <c r="U117" s="254"/>
      <c r="V117" s="253" t="s">
        <v>50</v>
      </c>
      <c r="W117" s="255"/>
      <c r="X117" s="255"/>
      <c r="Y117" s="254"/>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3" t="s">
        <v>3</v>
      </c>
      <c r="D118" s="254"/>
      <c r="E118" s="256">
        <f>SUMIFS($AU$14:$AV$113,$C$14:$D$113,"介護支援専門員",$E$14:$F$113,"A")</f>
        <v>0</v>
      </c>
      <c r="F118" s="257"/>
      <c r="G118" s="258">
        <f>SUMIFS($AW$14:$AX$113,$C$14:$D$113,"介護支援専門員",$E$14:$F$113,"A")</f>
        <v>0</v>
      </c>
      <c r="H118" s="259"/>
      <c r="I118" s="112"/>
      <c r="J118" s="260">
        <v>0</v>
      </c>
      <c r="K118" s="261"/>
      <c r="L118" s="260">
        <v>0</v>
      </c>
      <c r="M118" s="261"/>
      <c r="N118" s="111"/>
      <c r="O118" s="111"/>
      <c r="P118" s="260">
        <v>0</v>
      </c>
      <c r="Q118" s="261"/>
      <c r="R118" s="98"/>
      <c r="S118" s="98"/>
      <c r="T118" s="253" t="s">
        <v>4</v>
      </c>
      <c r="U118" s="254"/>
      <c r="V118" s="253" t="s">
        <v>51</v>
      </c>
      <c r="W118" s="255"/>
      <c r="X118" s="255"/>
      <c r="Y118" s="254"/>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3" t="s">
        <v>4</v>
      </c>
      <c r="D119" s="254"/>
      <c r="E119" s="256">
        <f>SUMIFS($AU$14:$AV$113,$C$14:$D$113,"介護支援専門員",$E$14:$F$113,"B")</f>
        <v>0</v>
      </c>
      <c r="F119" s="257"/>
      <c r="G119" s="258">
        <f>SUMIFS($AW$14:$AX$113,$C$14:$D$113,"介護支援専門員",$E$14:$F$113,"B")</f>
        <v>0</v>
      </c>
      <c r="H119" s="259"/>
      <c r="I119" s="112"/>
      <c r="J119" s="260">
        <v>0</v>
      </c>
      <c r="K119" s="261"/>
      <c r="L119" s="260">
        <v>0</v>
      </c>
      <c r="M119" s="261"/>
      <c r="N119" s="111"/>
      <c r="O119" s="111"/>
      <c r="P119" s="260">
        <v>0</v>
      </c>
      <c r="Q119" s="261"/>
      <c r="R119" s="98"/>
      <c r="S119" s="98"/>
      <c r="T119" s="253" t="s">
        <v>5</v>
      </c>
      <c r="U119" s="254"/>
      <c r="V119" s="253" t="s">
        <v>52</v>
      </c>
      <c r="W119" s="255"/>
      <c r="X119" s="255"/>
      <c r="Y119" s="254"/>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3" t="s">
        <v>5</v>
      </c>
      <c r="D120" s="254"/>
      <c r="E120" s="256">
        <f>SUMIFS($AU$14:$AV$113,$C$14:$D$113,"介護支援専門員",$E$14:$F$113,"C")</f>
        <v>0</v>
      </c>
      <c r="F120" s="257"/>
      <c r="G120" s="258">
        <f>SUMIFS($AW$14:$AX$113,$C$14:$D$113,"介護支援専門員",$E$14:$F$113,"C")</f>
        <v>0</v>
      </c>
      <c r="H120" s="259"/>
      <c r="I120" s="112"/>
      <c r="J120" s="260">
        <v>0</v>
      </c>
      <c r="K120" s="261"/>
      <c r="L120" s="262">
        <v>0</v>
      </c>
      <c r="M120" s="263"/>
      <c r="N120" s="111"/>
      <c r="O120" s="111"/>
      <c r="P120" s="256" t="s">
        <v>30</v>
      </c>
      <c r="Q120" s="257"/>
      <c r="R120" s="98"/>
      <c r="S120" s="98"/>
      <c r="T120" s="253" t="s">
        <v>6</v>
      </c>
      <c r="U120" s="254"/>
      <c r="V120" s="253" t="s">
        <v>69</v>
      </c>
      <c r="W120" s="255"/>
      <c r="X120" s="255"/>
      <c r="Y120" s="254"/>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3" t="s">
        <v>6</v>
      </c>
      <c r="D121" s="254"/>
      <c r="E121" s="256">
        <f>SUMIFS($AU$14:$AV$113,$C$14:$D$113,"介護支援専門員",$E$14:$F$113,"D")</f>
        <v>0</v>
      </c>
      <c r="F121" s="257"/>
      <c r="G121" s="258">
        <f>SUMIFS($AW$14:$AX$113,$C$14:$D$113,"介護支援専門員",$E$14:$F$113,"D")</f>
        <v>0</v>
      </c>
      <c r="H121" s="259"/>
      <c r="I121" s="112"/>
      <c r="J121" s="260">
        <v>0</v>
      </c>
      <c r="K121" s="261"/>
      <c r="L121" s="262">
        <v>0</v>
      </c>
      <c r="M121" s="263"/>
      <c r="N121" s="111"/>
      <c r="O121" s="111"/>
      <c r="P121" s="256" t="s">
        <v>30</v>
      </c>
      <c r="Q121" s="257"/>
      <c r="R121" s="98"/>
      <c r="S121" s="98"/>
      <c r="T121" s="98"/>
      <c r="U121" s="264"/>
      <c r="V121" s="264"/>
      <c r="W121" s="265"/>
      <c r="X121" s="265"/>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3" t="s">
        <v>27</v>
      </c>
      <c r="D122" s="254"/>
      <c r="E122" s="256">
        <f>SUM(E118:F121)</f>
        <v>0</v>
      </c>
      <c r="F122" s="257"/>
      <c r="G122" s="258">
        <f>SUM(G118:H121)</f>
        <v>0</v>
      </c>
      <c r="H122" s="259"/>
      <c r="I122" s="112"/>
      <c r="J122" s="256">
        <f>SUM(J118:K121)</f>
        <v>0</v>
      </c>
      <c r="K122" s="257"/>
      <c r="L122" s="256">
        <f>SUM(L118:M121)</f>
        <v>0</v>
      </c>
      <c r="M122" s="257"/>
      <c r="N122" s="111"/>
      <c r="O122" s="111"/>
      <c r="P122" s="256">
        <f>SUM(P118:Q119)</f>
        <v>0</v>
      </c>
      <c r="Q122" s="257"/>
      <c r="R122" s="98"/>
      <c r="S122" s="98"/>
      <c r="T122" s="98"/>
      <c r="U122" s="264"/>
      <c r="V122" s="264"/>
      <c r="W122" s="265"/>
      <c r="X122" s="265"/>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3" t="s">
        <v>90</v>
      </c>
      <c r="K124" s="274"/>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1" t="s">
        <v>42</v>
      </c>
      <c r="N126" s="251"/>
      <c r="O126" s="251"/>
      <c r="P126" s="251"/>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5">
        <f>IF($J$124="週",L122,J122)</f>
        <v>0</v>
      </c>
      <c r="D127" s="276"/>
      <c r="E127" s="276"/>
      <c r="F127" s="277"/>
      <c r="G127" s="145" t="s">
        <v>28</v>
      </c>
      <c r="H127" s="253">
        <f>IF($J$124="週",$AV$5,$AZ$5)</f>
        <v>40</v>
      </c>
      <c r="I127" s="255"/>
      <c r="J127" s="255"/>
      <c r="K127" s="254"/>
      <c r="L127" s="145" t="s">
        <v>29</v>
      </c>
      <c r="M127" s="267">
        <f>ROUNDDOWN(C127/H127,1)</f>
        <v>0</v>
      </c>
      <c r="N127" s="268"/>
      <c r="O127" s="268"/>
      <c r="P127" s="269"/>
      <c r="Q127" s="98"/>
      <c r="R127" s="98"/>
      <c r="S127" s="98"/>
      <c r="T127" s="98"/>
      <c r="U127" s="266"/>
      <c r="V127" s="266"/>
      <c r="W127" s="266"/>
      <c r="X127" s="266"/>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1" t="s">
        <v>27</v>
      </c>
      <c r="N131" s="251"/>
      <c r="O131" s="251"/>
      <c r="P131" s="25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3">
        <f>P122</f>
        <v>0</v>
      </c>
      <c r="D132" s="255"/>
      <c r="E132" s="255"/>
      <c r="F132" s="254"/>
      <c r="G132" s="145" t="s">
        <v>81</v>
      </c>
      <c r="H132" s="267">
        <f>M127</f>
        <v>0</v>
      </c>
      <c r="I132" s="268"/>
      <c r="J132" s="268"/>
      <c r="K132" s="269"/>
      <c r="L132" s="145" t="s">
        <v>29</v>
      </c>
      <c r="M132" s="270">
        <f>ROUNDDOWN(C132+H132,1)</f>
        <v>0</v>
      </c>
      <c r="N132" s="271"/>
      <c r="O132" s="271"/>
      <c r="P132" s="272"/>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0" fitToHeight="0" orientation="landscape" r:id="rId1"/>
  <headerFooter>
    <oddFooter>&amp;R&amp;16&amp;P/&amp;N</oddFooter>
  </headerFooter>
  <rowBreaks count="1" manualBreakCount="1">
    <brk id="94"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topLeftCell="A13"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【記載例】居宅介護支援</vt:lpstr>
      <vt:lpstr>居宅介護支援（１枚版）</vt:lpstr>
      <vt:lpstr>居宅介護支援（100名）</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2023-09-08T06:58:10Z</cp:lastPrinted>
  <dcterms:modified xsi:type="dcterms:W3CDTF">2023-12-22T07:31:32Z</dcterms:modified>
</cp:coreProperties>
</file>